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F:\OHSU\Rates\FY26\"/>
    </mc:Choice>
  </mc:AlternateContent>
  <xr:revisionPtr revIDLastSave="0" documentId="8_{2F42521F-0900-4F4A-A752-251B5A4C65C4}" xr6:coauthVersionLast="47" xr6:coauthVersionMax="47" xr10:uidLastSave="{00000000-0000-0000-0000-000000000000}"/>
  <bookViews>
    <workbookView xWindow="-98" yWindow="-98" windowWidth="28996" windowHeight="15675" tabRatio="981" xr2:uid="{00000000-000D-0000-FFFF-FFFF00000000}"/>
  </bookViews>
  <sheets>
    <sheet name="Table of Contents" sheetId="8" r:id="rId1"/>
    <sheet name="General Public" sheetId="35" r:id="rId2"/>
    <sheet name="Student" sheetId="47" r:id="rId3"/>
    <sheet name="Contractor Vendor Volunteer" sheetId="46" r:id="rId4"/>
    <sheet name="House Officer" sheetId="29" r:id="rId5"/>
    <sheet name="Employee 1" sheetId="9" r:id="rId6"/>
    <sheet name="Employee 2" sheetId="38" r:id="rId7"/>
    <sheet name="Employee 3" sheetId="39" r:id="rId8"/>
    <sheet name="Employee 4" sheetId="40" r:id="rId9"/>
    <sheet name="Employee 5" sheetId="41" r:id="rId10"/>
    <sheet name="Employee 6" sheetId="42" r:id="rId11"/>
    <sheet name="Employee 7" sheetId="43" r:id="rId12"/>
    <sheet name="Departments" sheetId="36" r:id="rId13"/>
    <sheet name="All products and rates" sheetId="4" r:id="rId14"/>
    <sheet name="Maps" sheetId="6" r:id="rId15"/>
  </sheets>
  <definedNames>
    <definedName name="_xlnm._FilterDatabase" localSheetId="13" hidden="1">'All products and rates'!$A$30:$T$73</definedName>
  </definedNames>
  <calcPr calcId="191029"/>
  <extLst>
    <ext xmlns:x14="http://schemas.microsoft.com/office/spreadsheetml/2009/9/main" uri="{79F54976-1DA5-4618-B147-4CDE4B953A38}">
      <x14:workbookPr defaultImageDpi="330"/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3" i="39" l="1"/>
  <c r="C3" i="29"/>
  <c r="C3" i="9"/>
  <c r="C3" i="38"/>
  <c r="C3" i="39"/>
  <c r="C3" i="40"/>
  <c r="C3" i="41"/>
  <c r="C3" i="42"/>
  <c r="C3" i="43"/>
  <c r="A27" i="43" a="1"/>
  <c r="A27" i="43" s="1"/>
  <c r="E25" i="36"/>
  <c r="A11" i="36"/>
  <c r="A26" i="43"/>
  <c r="E24" i="36"/>
  <c r="D24" i="36"/>
  <c r="F50" i="36"/>
  <c r="F49" i="36"/>
  <c r="F41" i="36"/>
  <c r="F40" i="36"/>
  <c r="F36" i="36"/>
  <c r="F20" i="36"/>
  <c r="F19" i="36"/>
  <c r="F11" i="36"/>
  <c r="A25" i="47"/>
  <c r="C25" i="47"/>
  <c r="G56" i="47"/>
  <c r="G55" i="47"/>
  <c r="G54" i="47"/>
  <c r="G53" i="47"/>
  <c r="D26" i="35"/>
  <c r="D6" i="35"/>
  <c r="C6" i="35"/>
  <c r="B6" i="35"/>
  <c r="A6" i="35"/>
  <c r="F67" i="46"/>
  <c r="E67" i="46"/>
  <c r="E66" i="46"/>
  <c r="E65" i="46"/>
  <c r="C67" i="46"/>
  <c r="C66" i="46"/>
  <c r="C65" i="46"/>
  <c r="A9" i="35"/>
  <c r="A8" i="35"/>
  <c r="C56" i="47"/>
  <c r="F56" i="47"/>
  <c r="F55" i="47"/>
  <c r="E53" i="47"/>
  <c r="E54" i="47"/>
  <c r="E55" i="47"/>
  <c r="E56" i="47"/>
  <c r="C55" i="47"/>
  <c r="C54" i="47"/>
  <c r="C53" i="47"/>
  <c r="A55" i="47"/>
  <c r="A56" i="47"/>
  <c r="A54" i="47"/>
  <c r="G13" i="29"/>
  <c r="F13" i="29"/>
  <c r="E13" i="29"/>
  <c r="C13" i="29"/>
  <c r="B13" i="29"/>
  <c r="A13" i="29"/>
  <c r="G12" i="29"/>
  <c r="F12" i="29"/>
  <c r="E12" i="29"/>
  <c r="C12" i="29"/>
  <c r="B12" i="29"/>
  <c r="A12" i="29"/>
  <c r="G11" i="29"/>
  <c r="F11" i="29"/>
  <c r="E11" i="29"/>
  <c r="C11" i="29"/>
  <c r="B11" i="29"/>
  <c r="A11" i="29"/>
  <c r="G10" i="29"/>
  <c r="F10" i="29"/>
  <c r="E10" i="29"/>
  <c r="C10" i="29"/>
  <c r="B10" i="29"/>
  <c r="A10" i="29"/>
  <c r="G9" i="29"/>
  <c r="F9" i="29"/>
  <c r="E9" i="29"/>
  <c r="C9" i="29"/>
  <c r="B9" i="29"/>
  <c r="A9" i="29"/>
  <c r="G8" i="29"/>
  <c r="F8" i="29"/>
  <c r="E8" i="29"/>
  <c r="C8" i="29"/>
  <c r="B8" i="29"/>
  <c r="A8" i="29"/>
  <c r="G7" i="29"/>
  <c r="F7" i="29"/>
  <c r="E7" i="29"/>
  <c r="C7" i="29"/>
  <c r="B7" i="29"/>
  <c r="A7" i="29"/>
  <c r="G6" i="29"/>
  <c r="F6" i="29"/>
  <c r="E6" i="29"/>
  <c r="C6" i="29"/>
  <c r="B6" i="29"/>
  <c r="A6" i="29"/>
  <c r="G5" i="29"/>
  <c r="E5" i="29"/>
  <c r="C5" i="29"/>
  <c r="B5" i="29"/>
  <c r="A5" i="29"/>
  <c r="G4" i="29"/>
  <c r="E4" i="29"/>
  <c r="C4" i="29"/>
  <c r="B4" i="29"/>
  <c r="A4" i="29"/>
  <c r="C61" i="36"/>
  <c r="C62" i="36"/>
  <c r="C63" i="36"/>
  <c r="C64" i="36"/>
  <c r="C60" i="36"/>
  <c r="B61" i="36"/>
  <c r="B62" i="36"/>
  <c r="B63" i="36"/>
  <c r="B64" i="36"/>
  <c r="B60" i="36"/>
  <c r="A61" i="36"/>
  <c r="A62" i="36"/>
  <c r="A63" i="36"/>
  <c r="A64" i="36"/>
  <c r="A60" i="36"/>
  <c r="A54" i="36"/>
  <c r="A55" i="36"/>
  <c r="A56" i="36"/>
  <c r="A53" i="36"/>
  <c r="D56" i="36"/>
  <c r="D55" i="36"/>
  <c r="D54" i="36"/>
  <c r="C56" i="36"/>
  <c r="C55" i="36"/>
  <c r="C54" i="36"/>
  <c r="C30" i="43"/>
  <c r="C30" i="42"/>
  <c r="C30" i="40"/>
  <c r="C30" i="39"/>
  <c r="B31" i="35"/>
  <c r="B15" i="35"/>
  <c r="C16" i="35"/>
  <c r="D16" i="35"/>
  <c r="E16" i="35"/>
  <c r="C17" i="35"/>
  <c r="D17" i="35"/>
  <c r="E17" i="35"/>
  <c r="C18" i="35"/>
  <c r="D18" i="35"/>
  <c r="E18" i="35"/>
  <c r="C19" i="35"/>
  <c r="D19" i="35"/>
  <c r="E19" i="35"/>
  <c r="C20" i="35"/>
  <c r="D20" i="35"/>
  <c r="E20" i="35"/>
  <c r="C21" i="35"/>
  <c r="D21" i="35"/>
  <c r="E21" i="35"/>
  <c r="C22" i="35"/>
  <c r="D22" i="35"/>
  <c r="E22" i="35"/>
  <c r="C23" i="35"/>
  <c r="D23" i="35"/>
  <c r="E23" i="35"/>
  <c r="C24" i="35"/>
  <c r="D24" i="35"/>
  <c r="E24" i="35"/>
  <c r="C25" i="35"/>
  <c r="D25" i="35"/>
  <c r="E25" i="35"/>
  <c r="C26" i="35"/>
  <c r="E26" i="35"/>
  <c r="C27" i="35"/>
  <c r="D27" i="35"/>
  <c r="E27" i="35"/>
  <c r="C28" i="35"/>
  <c r="D28" i="35"/>
  <c r="E28" i="35"/>
  <c r="C29" i="35"/>
  <c r="D29" i="35"/>
  <c r="E29" i="35"/>
  <c r="C30" i="35"/>
  <c r="D30" i="35"/>
  <c r="E30" i="35"/>
  <c r="C31" i="35"/>
  <c r="D31" i="35"/>
  <c r="E31" i="35"/>
  <c r="C32" i="35"/>
  <c r="D32" i="35"/>
  <c r="E32" i="35"/>
  <c r="C33" i="35"/>
  <c r="D33" i="35"/>
  <c r="E33" i="35"/>
  <c r="C34" i="35"/>
  <c r="D34" i="35"/>
  <c r="E34" i="35"/>
  <c r="C35" i="35"/>
  <c r="D35" i="35"/>
  <c r="E35" i="35"/>
  <c r="C36" i="35"/>
  <c r="D36" i="35"/>
  <c r="E36" i="35"/>
  <c r="C37" i="35"/>
  <c r="D37" i="35"/>
  <c r="E37" i="35"/>
  <c r="C38" i="35"/>
  <c r="D38" i="35"/>
  <c r="E38" i="35"/>
  <c r="C39" i="35"/>
  <c r="D39" i="35"/>
  <c r="E39" i="35"/>
  <c r="C40" i="35"/>
  <c r="D40" i="35"/>
  <c r="E40" i="35"/>
  <c r="C41" i="35"/>
  <c r="D41" i="35"/>
  <c r="E41" i="35"/>
  <c r="C42" i="35"/>
  <c r="D42" i="35"/>
  <c r="E42" i="35"/>
  <c r="C43" i="35"/>
  <c r="D43" i="35"/>
  <c r="E43" i="35"/>
  <c r="C44" i="35"/>
  <c r="D44" i="35"/>
  <c r="E44" i="35"/>
  <c r="C45" i="35"/>
  <c r="D45" i="35"/>
  <c r="E15" i="35"/>
  <c r="D15" i="35"/>
  <c r="C15" i="35"/>
  <c r="A15" i="35"/>
  <c r="A16" i="35"/>
  <c r="A17" i="35"/>
  <c r="A18" i="35"/>
  <c r="A19" i="35"/>
  <c r="A20" i="35"/>
  <c r="A21" i="35"/>
  <c r="A22" i="35"/>
  <c r="A23" i="35"/>
  <c r="A24" i="35"/>
  <c r="A25" i="35"/>
  <c r="A26" i="35"/>
  <c r="A27" i="35"/>
  <c r="A28" i="35"/>
  <c r="A29" i="35"/>
  <c r="A30" i="35"/>
  <c r="A31" i="35"/>
  <c r="A32" i="35"/>
  <c r="A33" i="35"/>
  <c r="A34" i="35"/>
  <c r="A35" i="35"/>
  <c r="A36" i="35"/>
  <c r="A37" i="35"/>
  <c r="A38" i="35"/>
  <c r="A39" i="35"/>
  <c r="A40" i="35"/>
  <c r="A41" i="35"/>
  <c r="A42" i="35"/>
  <c r="A43" i="35"/>
  <c r="A44" i="35"/>
  <c r="A45" i="35"/>
  <c r="F29" i="46"/>
  <c r="F30" i="46"/>
  <c r="F31" i="46"/>
  <c r="F32" i="46"/>
  <c r="F33" i="46"/>
  <c r="F34" i="46"/>
  <c r="F35" i="46"/>
  <c r="F36" i="46"/>
  <c r="F37" i="46"/>
  <c r="F38" i="46"/>
  <c r="F39" i="46"/>
  <c r="F40" i="46"/>
  <c r="F41" i="46"/>
  <c r="F42" i="46"/>
  <c r="F43" i="46"/>
  <c r="F44" i="46"/>
  <c r="F45" i="46"/>
  <c r="F46" i="46"/>
  <c r="F47" i="46"/>
  <c r="F48" i="46"/>
  <c r="F49" i="46"/>
  <c r="F50" i="46"/>
  <c r="F51" i="46"/>
  <c r="F52" i="46"/>
  <c r="F53" i="46"/>
  <c r="F54" i="46"/>
  <c r="F55" i="46"/>
  <c r="F56" i="46"/>
  <c r="F57" i="46"/>
  <c r="F58" i="46"/>
  <c r="F59" i="46"/>
  <c r="F60" i="46"/>
  <c r="F61" i="46"/>
  <c r="F62" i="46"/>
  <c r="F63" i="46"/>
  <c r="F28" i="46"/>
  <c r="A15" i="36"/>
  <c r="A16" i="36"/>
  <c r="A17" i="36"/>
  <c r="A18" i="36"/>
  <c r="A19" i="36"/>
  <c r="A20" i="36"/>
  <c r="A21" i="36"/>
  <c r="A22" i="36"/>
  <c r="A23" i="36"/>
  <c r="A24" i="36"/>
  <c r="A25" i="36"/>
  <c r="A26" i="36"/>
  <c r="A27" i="36"/>
  <c r="A28" i="36"/>
  <c r="A29" i="36"/>
  <c r="A30" i="36"/>
  <c r="A31" i="36"/>
  <c r="A32" i="36"/>
  <c r="A33" i="36"/>
  <c r="A34" i="36"/>
  <c r="A35" i="36"/>
  <c r="A36" i="36"/>
  <c r="A37" i="36"/>
  <c r="A38" i="36"/>
  <c r="A39" i="36"/>
  <c r="A40" i="36"/>
  <c r="A41" i="36"/>
  <c r="A42" i="36"/>
  <c r="A43" i="36"/>
  <c r="A44" i="36"/>
  <c r="A45" i="36"/>
  <c r="A46" i="36"/>
  <c r="A47" i="36"/>
  <c r="A48" i="36"/>
  <c r="A49" i="36"/>
  <c r="A50" i="36"/>
  <c r="I65" i="43"/>
  <c r="I64" i="43"/>
  <c r="I65" i="42"/>
  <c r="I64" i="42"/>
  <c r="I65" i="41"/>
  <c r="I64" i="41"/>
  <c r="I65" i="40"/>
  <c r="I64" i="40"/>
  <c r="I65" i="39"/>
  <c r="I64" i="39"/>
  <c r="I65" i="38"/>
  <c r="I64" i="38"/>
  <c r="I65" i="9"/>
  <c r="I64" i="9"/>
  <c r="C15" i="36"/>
  <c r="D15" i="36"/>
  <c r="E15" i="36"/>
  <c r="C16" i="36"/>
  <c r="D16" i="36"/>
  <c r="E16" i="36"/>
  <c r="C17" i="36"/>
  <c r="D17" i="36"/>
  <c r="E17" i="36"/>
  <c r="C18" i="36"/>
  <c r="D18" i="36"/>
  <c r="E18" i="36"/>
  <c r="C19" i="36"/>
  <c r="D19" i="36"/>
  <c r="E19" i="36"/>
  <c r="C20" i="36"/>
  <c r="D20" i="36"/>
  <c r="E20" i="36"/>
  <c r="C21" i="36"/>
  <c r="D21" i="36"/>
  <c r="E21" i="36"/>
  <c r="C22" i="36"/>
  <c r="D22" i="36"/>
  <c r="E22" i="36"/>
  <c r="C23" i="36"/>
  <c r="D23" i="36"/>
  <c r="E23" i="36"/>
  <c r="C24" i="36"/>
  <c r="C25" i="36"/>
  <c r="D25" i="36"/>
  <c r="C26" i="36"/>
  <c r="D26" i="36"/>
  <c r="E26" i="36"/>
  <c r="C27" i="36"/>
  <c r="D27" i="36"/>
  <c r="E27" i="36"/>
  <c r="C28" i="36"/>
  <c r="D28" i="36"/>
  <c r="E28" i="36"/>
  <c r="C29" i="36"/>
  <c r="D29" i="36"/>
  <c r="E29" i="36"/>
  <c r="C30" i="36"/>
  <c r="D30" i="36"/>
  <c r="E30" i="36"/>
  <c r="C31" i="36"/>
  <c r="D31" i="36"/>
  <c r="E31" i="36"/>
  <c r="C32" i="36"/>
  <c r="D32" i="36"/>
  <c r="E32" i="36"/>
  <c r="C33" i="36"/>
  <c r="D33" i="36"/>
  <c r="E33" i="36"/>
  <c r="C34" i="36"/>
  <c r="D34" i="36"/>
  <c r="E34" i="36"/>
  <c r="C35" i="36"/>
  <c r="D35" i="36"/>
  <c r="E35" i="36"/>
  <c r="C36" i="36"/>
  <c r="D36" i="36"/>
  <c r="E36" i="36"/>
  <c r="C37" i="36"/>
  <c r="D37" i="36"/>
  <c r="E37" i="36"/>
  <c r="C38" i="36"/>
  <c r="D38" i="36"/>
  <c r="E38" i="36"/>
  <c r="C39" i="36"/>
  <c r="D39" i="36"/>
  <c r="E39" i="36"/>
  <c r="C40" i="36"/>
  <c r="D40" i="36"/>
  <c r="E40" i="36"/>
  <c r="C41" i="36"/>
  <c r="D41" i="36"/>
  <c r="E41" i="36"/>
  <c r="C42" i="36"/>
  <c r="D42" i="36"/>
  <c r="E42" i="36"/>
  <c r="C43" i="36"/>
  <c r="D43" i="36"/>
  <c r="E43" i="36"/>
  <c r="C44" i="36"/>
  <c r="D44" i="36"/>
  <c r="E44" i="36"/>
  <c r="C45" i="36"/>
  <c r="D45" i="36"/>
  <c r="E45" i="36"/>
  <c r="C46" i="36"/>
  <c r="D46" i="36"/>
  <c r="E46" i="36"/>
  <c r="C47" i="36"/>
  <c r="D47" i="36"/>
  <c r="E47" i="36"/>
  <c r="C48" i="36"/>
  <c r="D48" i="36"/>
  <c r="E48" i="36"/>
  <c r="C49" i="36"/>
  <c r="D49" i="36"/>
  <c r="E49" i="36"/>
  <c r="C50" i="36"/>
  <c r="D50" i="36"/>
  <c r="H65" i="43"/>
  <c r="G65" i="43"/>
  <c r="H64" i="43"/>
  <c r="G64" i="43"/>
  <c r="H63" i="43"/>
  <c r="G63" i="43"/>
  <c r="H62" i="43"/>
  <c r="G62" i="43"/>
  <c r="H61" i="43"/>
  <c r="G61" i="43"/>
  <c r="H60" i="43"/>
  <c r="G60" i="43"/>
  <c r="H59" i="43"/>
  <c r="G59" i="43"/>
  <c r="H58" i="43"/>
  <c r="G58" i="43"/>
  <c r="H57" i="43"/>
  <c r="G57" i="43"/>
  <c r="H56" i="43"/>
  <c r="G56" i="43"/>
  <c r="H55" i="43"/>
  <c r="G55" i="43"/>
  <c r="H54" i="43"/>
  <c r="G54" i="43"/>
  <c r="H53" i="43"/>
  <c r="G53" i="43"/>
  <c r="H52" i="43"/>
  <c r="G52" i="43"/>
  <c r="H51" i="43"/>
  <c r="G51" i="43"/>
  <c r="H50" i="43"/>
  <c r="G50" i="43"/>
  <c r="H49" i="43"/>
  <c r="G49" i="43"/>
  <c r="H48" i="43"/>
  <c r="G48" i="43"/>
  <c r="H47" i="43"/>
  <c r="G47" i="43"/>
  <c r="H46" i="43"/>
  <c r="G46" i="43"/>
  <c r="H45" i="43"/>
  <c r="G45" i="43"/>
  <c r="H44" i="43"/>
  <c r="G44" i="43"/>
  <c r="H43" i="43"/>
  <c r="G43" i="43"/>
  <c r="H42" i="43"/>
  <c r="G42" i="43"/>
  <c r="H41" i="43"/>
  <c r="G41" i="43"/>
  <c r="H40" i="43"/>
  <c r="G40" i="43"/>
  <c r="H39" i="43"/>
  <c r="G39" i="43"/>
  <c r="H38" i="43"/>
  <c r="G38" i="43"/>
  <c r="H37" i="43"/>
  <c r="G37" i="43"/>
  <c r="H36" i="43"/>
  <c r="G36" i="43"/>
  <c r="H35" i="43"/>
  <c r="G35" i="43"/>
  <c r="H34" i="43"/>
  <c r="G34" i="43"/>
  <c r="H33" i="43"/>
  <c r="G33" i="43"/>
  <c r="H32" i="43"/>
  <c r="G32" i="43"/>
  <c r="H31" i="43"/>
  <c r="G31" i="43"/>
  <c r="H30" i="43"/>
  <c r="G30" i="43"/>
  <c r="H65" i="42"/>
  <c r="G65" i="42"/>
  <c r="H64" i="42"/>
  <c r="G64" i="42"/>
  <c r="H63" i="42"/>
  <c r="G63" i="42"/>
  <c r="H62" i="42"/>
  <c r="G62" i="42"/>
  <c r="H61" i="42"/>
  <c r="G61" i="42"/>
  <c r="H60" i="42"/>
  <c r="G60" i="42"/>
  <c r="H59" i="42"/>
  <c r="G59" i="42"/>
  <c r="H58" i="42"/>
  <c r="G58" i="42"/>
  <c r="H57" i="42"/>
  <c r="G57" i="42"/>
  <c r="H56" i="42"/>
  <c r="G56" i="42"/>
  <c r="H55" i="42"/>
  <c r="G55" i="42"/>
  <c r="H54" i="42"/>
  <c r="G54" i="42"/>
  <c r="H53" i="42"/>
  <c r="G53" i="42"/>
  <c r="H52" i="42"/>
  <c r="G52" i="42"/>
  <c r="H51" i="42"/>
  <c r="G51" i="42"/>
  <c r="H50" i="42"/>
  <c r="G50" i="42"/>
  <c r="H49" i="42"/>
  <c r="G49" i="42"/>
  <c r="H48" i="42"/>
  <c r="G48" i="42"/>
  <c r="H47" i="42"/>
  <c r="G47" i="42"/>
  <c r="H46" i="42"/>
  <c r="G46" i="42"/>
  <c r="H45" i="42"/>
  <c r="G45" i="42"/>
  <c r="H44" i="42"/>
  <c r="G44" i="42"/>
  <c r="H43" i="42"/>
  <c r="G43" i="42"/>
  <c r="H42" i="42"/>
  <c r="G42" i="42"/>
  <c r="H41" i="42"/>
  <c r="G41" i="42"/>
  <c r="H40" i="42"/>
  <c r="G40" i="42"/>
  <c r="H39" i="42"/>
  <c r="G39" i="42"/>
  <c r="H38" i="42"/>
  <c r="G38" i="42"/>
  <c r="H37" i="42"/>
  <c r="G37" i="42"/>
  <c r="H36" i="42"/>
  <c r="G36" i="42"/>
  <c r="H35" i="42"/>
  <c r="G35" i="42"/>
  <c r="H34" i="42"/>
  <c r="G34" i="42"/>
  <c r="H33" i="42"/>
  <c r="G33" i="42"/>
  <c r="H32" i="42"/>
  <c r="G32" i="42"/>
  <c r="H31" i="42"/>
  <c r="G31" i="42"/>
  <c r="H30" i="42"/>
  <c r="G30" i="42"/>
  <c r="H65" i="41"/>
  <c r="G65" i="41"/>
  <c r="H64" i="41"/>
  <c r="G64" i="41"/>
  <c r="H63" i="41"/>
  <c r="G63" i="41"/>
  <c r="H62" i="41"/>
  <c r="G62" i="41"/>
  <c r="H61" i="41"/>
  <c r="G61" i="41"/>
  <c r="H60" i="41"/>
  <c r="G60" i="41"/>
  <c r="H59" i="41"/>
  <c r="G59" i="41"/>
  <c r="H58" i="41"/>
  <c r="G58" i="41"/>
  <c r="H57" i="41"/>
  <c r="G57" i="41"/>
  <c r="H56" i="41"/>
  <c r="G56" i="41"/>
  <c r="H55" i="41"/>
  <c r="G55" i="41"/>
  <c r="H54" i="41"/>
  <c r="G54" i="41"/>
  <c r="H53" i="41"/>
  <c r="G53" i="41"/>
  <c r="H52" i="41"/>
  <c r="G52" i="41"/>
  <c r="H51" i="41"/>
  <c r="G51" i="41"/>
  <c r="H50" i="41"/>
  <c r="G50" i="41"/>
  <c r="H49" i="41"/>
  <c r="G49" i="41"/>
  <c r="H48" i="41"/>
  <c r="G48" i="41"/>
  <c r="H47" i="41"/>
  <c r="G47" i="41"/>
  <c r="H46" i="41"/>
  <c r="G46" i="41"/>
  <c r="H45" i="41"/>
  <c r="G45" i="41"/>
  <c r="H44" i="41"/>
  <c r="G44" i="41"/>
  <c r="H43" i="41"/>
  <c r="G43" i="41"/>
  <c r="H42" i="41"/>
  <c r="G42" i="41"/>
  <c r="H41" i="41"/>
  <c r="G41" i="41"/>
  <c r="H40" i="41"/>
  <c r="G40" i="41"/>
  <c r="H39" i="41"/>
  <c r="G39" i="41"/>
  <c r="H38" i="41"/>
  <c r="G38" i="41"/>
  <c r="H37" i="41"/>
  <c r="G37" i="41"/>
  <c r="H36" i="41"/>
  <c r="G36" i="41"/>
  <c r="H35" i="41"/>
  <c r="G35" i="41"/>
  <c r="H34" i="41"/>
  <c r="G34" i="41"/>
  <c r="H33" i="41"/>
  <c r="G33" i="41"/>
  <c r="H32" i="41"/>
  <c r="G32" i="41"/>
  <c r="H31" i="41"/>
  <c r="G31" i="41"/>
  <c r="H30" i="41"/>
  <c r="G30" i="41"/>
  <c r="E65" i="43"/>
  <c r="D65" i="43"/>
  <c r="F64" i="43"/>
  <c r="E64" i="43"/>
  <c r="D64" i="43"/>
  <c r="F63" i="43"/>
  <c r="E63" i="43"/>
  <c r="D63" i="43"/>
  <c r="F62" i="43"/>
  <c r="E62" i="43"/>
  <c r="D62" i="43"/>
  <c r="F61" i="43"/>
  <c r="E61" i="43"/>
  <c r="D61" i="43"/>
  <c r="F60" i="43"/>
  <c r="E60" i="43"/>
  <c r="D60" i="43"/>
  <c r="F59" i="43"/>
  <c r="E59" i="43"/>
  <c r="D59" i="43"/>
  <c r="F58" i="43"/>
  <c r="E58" i="43"/>
  <c r="D58" i="43"/>
  <c r="F57" i="43"/>
  <c r="E57" i="43"/>
  <c r="D57" i="43"/>
  <c r="F56" i="43"/>
  <c r="E56" i="43"/>
  <c r="D56" i="43"/>
  <c r="F55" i="43"/>
  <c r="E55" i="43"/>
  <c r="D55" i="43"/>
  <c r="F54" i="43"/>
  <c r="E54" i="43"/>
  <c r="D54" i="43"/>
  <c r="F53" i="43"/>
  <c r="E53" i="43"/>
  <c r="D53" i="43"/>
  <c r="F52" i="43"/>
  <c r="E52" i="43"/>
  <c r="D52" i="43"/>
  <c r="F51" i="43"/>
  <c r="E51" i="43"/>
  <c r="D51" i="43"/>
  <c r="F50" i="43"/>
  <c r="E50" i="43"/>
  <c r="D50" i="43"/>
  <c r="F49" i="43"/>
  <c r="E49" i="43"/>
  <c r="D49" i="43"/>
  <c r="F48" i="43"/>
  <c r="E48" i="43"/>
  <c r="D48" i="43"/>
  <c r="F47" i="43"/>
  <c r="E47" i="43"/>
  <c r="D47" i="43"/>
  <c r="F46" i="43"/>
  <c r="E46" i="43"/>
  <c r="D46" i="43"/>
  <c r="F45" i="43"/>
  <c r="E45" i="43"/>
  <c r="D45" i="43"/>
  <c r="F44" i="43"/>
  <c r="E44" i="43"/>
  <c r="D44" i="43"/>
  <c r="F43" i="43"/>
  <c r="E43" i="43"/>
  <c r="D43" i="43"/>
  <c r="F42" i="43"/>
  <c r="E42" i="43"/>
  <c r="D42" i="43"/>
  <c r="F41" i="43"/>
  <c r="E41" i="43"/>
  <c r="D41" i="43"/>
  <c r="F40" i="43"/>
  <c r="E40" i="43"/>
  <c r="D40" i="43"/>
  <c r="F39" i="43"/>
  <c r="E39" i="43"/>
  <c r="D39" i="43"/>
  <c r="F38" i="43"/>
  <c r="E38" i="43"/>
  <c r="D38" i="43"/>
  <c r="F37" i="43"/>
  <c r="E37" i="43"/>
  <c r="D37" i="43"/>
  <c r="F36" i="43"/>
  <c r="E36" i="43"/>
  <c r="D36" i="43"/>
  <c r="F35" i="43"/>
  <c r="E35" i="43"/>
  <c r="D35" i="43"/>
  <c r="F34" i="43"/>
  <c r="E34" i="43"/>
  <c r="D34" i="43"/>
  <c r="F33" i="43"/>
  <c r="E33" i="43"/>
  <c r="D33" i="43"/>
  <c r="F32" i="43"/>
  <c r="E32" i="43"/>
  <c r="D32" i="43"/>
  <c r="F31" i="43"/>
  <c r="E31" i="43"/>
  <c r="D31" i="43"/>
  <c r="F30" i="43"/>
  <c r="E30" i="43"/>
  <c r="D30" i="43"/>
  <c r="E65" i="42"/>
  <c r="D65" i="42"/>
  <c r="F64" i="42"/>
  <c r="E64" i="42"/>
  <c r="D64" i="42"/>
  <c r="F63" i="42"/>
  <c r="E63" i="42"/>
  <c r="D63" i="42"/>
  <c r="F62" i="42"/>
  <c r="E62" i="42"/>
  <c r="D62" i="42"/>
  <c r="F61" i="42"/>
  <c r="E61" i="42"/>
  <c r="D61" i="42"/>
  <c r="F60" i="42"/>
  <c r="E60" i="42"/>
  <c r="D60" i="42"/>
  <c r="F59" i="42"/>
  <c r="E59" i="42"/>
  <c r="D59" i="42"/>
  <c r="F58" i="42"/>
  <c r="E58" i="42"/>
  <c r="D58" i="42"/>
  <c r="F57" i="42"/>
  <c r="E57" i="42"/>
  <c r="D57" i="42"/>
  <c r="F56" i="42"/>
  <c r="E56" i="42"/>
  <c r="D56" i="42"/>
  <c r="F55" i="42"/>
  <c r="E55" i="42"/>
  <c r="D55" i="42"/>
  <c r="F54" i="42"/>
  <c r="E54" i="42"/>
  <c r="D54" i="42"/>
  <c r="F53" i="42"/>
  <c r="E53" i="42"/>
  <c r="D53" i="42"/>
  <c r="F52" i="42"/>
  <c r="E52" i="42"/>
  <c r="D52" i="42"/>
  <c r="F51" i="42"/>
  <c r="E51" i="42"/>
  <c r="D51" i="42"/>
  <c r="F50" i="42"/>
  <c r="E50" i="42"/>
  <c r="D50" i="42"/>
  <c r="F49" i="42"/>
  <c r="E49" i="42"/>
  <c r="D49" i="42"/>
  <c r="F48" i="42"/>
  <c r="E48" i="42"/>
  <c r="D48" i="42"/>
  <c r="F47" i="42"/>
  <c r="E47" i="42"/>
  <c r="D47" i="42"/>
  <c r="F46" i="42"/>
  <c r="E46" i="42"/>
  <c r="D46" i="42"/>
  <c r="F45" i="42"/>
  <c r="E45" i="42"/>
  <c r="D45" i="42"/>
  <c r="F44" i="42"/>
  <c r="E44" i="42"/>
  <c r="D44" i="42"/>
  <c r="F43" i="42"/>
  <c r="E43" i="42"/>
  <c r="D43" i="42"/>
  <c r="F42" i="42"/>
  <c r="E42" i="42"/>
  <c r="D42" i="42"/>
  <c r="F41" i="42"/>
  <c r="E41" i="42"/>
  <c r="D41" i="42"/>
  <c r="F40" i="42"/>
  <c r="E40" i="42"/>
  <c r="D40" i="42"/>
  <c r="F39" i="42"/>
  <c r="E39" i="42"/>
  <c r="D39" i="42"/>
  <c r="F38" i="42"/>
  <c r="E38" i="42"/>
  <c r="D38" i="42"/>
  <c r="F37" i="42"/>
  <c r="E37" i="42"/>
  <c r="D37" i="42"/>
  <c r="F36" i="42"/>
  <c r="E36" i="42"/>
  <c r="D36" i="42"/>
  <c r="F35" i="42"/>
  <c r="E35" i="42"/>
  <c r="D35" i="42"/>
  <c r="F34" i="42"/>
  <c r="E34" i="42"/>
  <c r="D34" i="42"/>
  <c r="F33" i="42"/>
  <c r="E33" i="42"/>
  <c r="D33" i="42"/>
  <c r="F32" i="42"/>
  <c r="E32" i="42"/>
  <c r="D32" i="42"/>
  <c r="F31" i="42"/>
  <c r="E31" i="42"/>
  <c r="D31" i="42"/>
  <c r="F30" i="42"/>
  <c r="E30" i="42"/>
  <c r="D30" i="42"/>
  <c r="E65" i="41"/>
  <c r="D65" i="41"/>
  <c r="F64" i="41"/>
  <c r="E64" i="41"/>
  <c r="D64" i="41"/>
  <c r="F63" i="41"/>
  <c r="E63" i="41"/>
  <c r="D63" i="41"/>
  <c r="F62" i="41"/>
  <c r="E62" i="41"/>
  <c r="D62" i="41"/>
  <c r="F61" i="41"/>
  <c r="E61" i="41"/>
  <c r="D61" i="41"/>
  <c r="F60" i="41"/>
  <c r="E60" i="41"/>
  <c r="D60" i="41"/>
  <c r="F59" i="41"/>
  <c r="E59" i="41"/>
  <c r="D59" i="41"/>
  <c r="F58" i="41"/>
  <c r="E58" i="41"/>
  <c r="D58" i="41"/>
  <c r="F57" i="41"/>
  <c r="E57" i="41"/>
  <c r="D57" i="41"/>
  <c r="F56" i="41"/>
  <c r="E56" i="41"/>
  <c r="D56" i="41"/>
  <c r="F55" i="41"/>
  <c r="E55" i="41"/>
  <c r="D55" i="41"/>
  <c r="F54" i="41"/>
  <c r="E54" i="41"/>
  <c r="D54" i="41"/>
  <c r="F53" i="41"/>
  <c r="E53" i="41"/>
  <c r="D53" i="41"/>
  <c r="F52" i="41"/>
  <c r="E52" i="41"/>
  <c r="D52" i="41"/>
  <c r="F51" i="41"/>
  <c r="E51" i="41"/>
  <c r="D51" i="41"/>
  <c r="F50" i="41"/>
  <c r="E50" i="41"/>
  <c r="D50" i="41"/>
  <c r="F49" i="41"/>
  <c r="E49" i="41"/>
  <c r="D49" i="41"/>
  <c r="F48" i="41"/>
  <c r="E48" i="41"/>
  <c r="D48" i="41"/>
  <c r="F47" i="41"/>
  <c r="E47" i="41"/>
  <c r="D47" i="41"/>
  <c r="F46" i="41"/>
  <c r="E46" i="41"/>
  <c r="D46" i="41"/>
  <c r="F45" i="41"/>
  <c r="E45" i="41"/>
  <c r="D45" i="41"/>
  <c r="F44" i="41"/>
  <c r="E44" i="41"/>
  <c r="D44" i="41"/>
  <c r="F43" i="41"/>
  <c r="E43" i="41"/>
  <c r="D43" i="41"/>
  <c r="F42" i="41"/>
  <c r="E42" i="41"/>
  <c r="D42" i="41"/>
  <c r="F41" i="41"/>
  <c r="E41" i="41"/>
  <c r="D41" i="41"/>
  <c r="F40" i="41"/>
  <c r="E40" i="41"/>
  <c r="D40" i="41"/>
  <c r="F39" i="41"/>
  <c r="E39" i="41"/>
  <c r="D39" i="41"/>
  <c r="F38" i="41"/>
  <c r="E38" i="41"/>
  <c r="D38" i="41"/>
  <c r="F37" i="41"/>
  <c r="E37" i="41"/>
  <c r="D37" i="41"/>
  <c r="F36" i="41"/>
  <c r="E36" i="41"/>
  <c r="D36" i="41"/>
  <c r="F35" i="41"/>
  <c r="E35" i="41"/>
  <c r="D35" i="41"/>
  <c r="F34" i="41"/>
  <c r="E34" i="41"/>
  <c r="D34" i="41"/>
  <c r="F33" i="41"/>
  <c r="E33" i="41"/>
  <c r="D33" i="41"/>
  <c r="F32" i="41"/>
  <c r="E32" i="41"/>
  <c r="D32" i="41"/>
  <c r="F31" i="41"/>
  <c r="E31" i="41"/>
  <c r="D31" i="41"/>
  <c r="F30" i="41"/>
  <c r="E30" i="41"/>
  <c r="D30" i="41"/>
  <c r="C30" i="41"/>
  <c r="C31" i="38"/>
  <c r="C32" i="38"/>
  <c r="C33" i="38"/>
  <c r="C34" i="38"/>
  <c r="C35" i="38"/>
  <c r="C36" i="38"/>
  <c r="C37" i="38"/>
  <c r="C38" i="38"/>
  <c r="C39" i="38"/>
  <c r="C40" i="38"/>
  <c r="C41" i="38"/>
  <c r="C42" i="38"/>
  <c r="C43" i="38"/>
  <c r="C44" i="38"/>
  <c r="C45" i="38"/>
  <c r="C46" i="38"/>
  <c r="C47" i="38"/>
  <c r="C48" i="38"/>
  <c r="C49" i="38"/>
  <c r="C50" i="38"/>
  <c r="C51" i="38"/>
  <c r="C52" i="38"/>
  <c r="C53" i="38"/>
  <c r="C54" i="38"/>
  <c r="C55" i="38"/>
  <c r="C56" i="38"/>
  <c r="C57" i="38"/>
  <c r="C58" i="38"/>
  <c r="C59" i="38"/>
  <c r="C60" i="38"/>
  <c r="C61" i="38"/>
  <c r="C62" i="38"/>
  <c r="C63" i="38"/>
  <c r="C30" i="38"/>
  <c r="H65" i="40"/>
  <c r="G65" i="40"/>
  <c r="H64" i="40"/>
  <c r="G64" i="40"/>
  <c r="H63" i="40"/>
  <c r="G63" i="40"/>
  <c r="H62" i="40"/>
  <c r="G62" i="40"/>
  <c r="H61" i="40"/>
  <c r="G61" i="40"/>
  <c r="H60" i="40"/>
  <c r="G60" i="40"/>
  <c r="H59" i="40"/>
  <c r="G59" i="40"/>
  <c r="H58" i="40"/>
  <c r="G58" i="40"/>
  <c r="H57" i="40"/>
  <c r="G57" i="40"/>
  <c r="H56" i="40"/>
  <c r="G56" i="40"/>
  <c r="H55" i="40"/>
  <c r="G55" i="40"/>
  <c r="H54" i="40"/>
  <c r="G54" i="40"/>
  <c r="H53" i="40"/>
  <c r="G53" i="40"/>
  <c r="H52" i="40"/>
  <c r="G52" i="40"/>
  <c r="H51" i="40"/>
  <c r="G51" i="40"/>
  <c r="H50" i="40"/>
  <c r="G50" i="40"/>
  <c r="H49" i="40"/>
  <c r="G49" i="40"/>
  <c r="H48" i="40"/>
  <c r="G48" i="40"/>
  <c r="H47" i="40"/>
  <c r="G47" i="40"/>
  <c r="H46" i="40"/>
  <c r="G46" i="40"/>
  <c r="H45" i="40"/>
  <c r="G45" i="40"/>
  <c r="H44" i="40"/>
  <c r="G44" i="40"/>
  <c r="H43" i="40"/>
  <c r="G43" i="40"/>
  <c r="H42" i="40"/>
  <c r="G42" i="40"/>
  <c r="H41" i="40"/>
  <c r="G41" i="40"/>
  <c r="H40" i="40"/>
  <c r="G40" i="40"/>
  <c r="H39" i="40"/>
  <c r="G39" i="40"/>
  <c r="H38" i="40"/>
  <c r="G38" i="40"/>
  <c r="H37" i="40"/>
  <c r="G37" i="40"/>
  <c r="H36" i="40"/>
  <c r="G36" i="40"/>
  <c r="H35" i="40"/>
  <c r="G35" i="40"/>
  <c r="H34" i="40"/>
  <c r="G34" i="40"/>
  <c r="H33" i="40"/>
  <c r="G33" i="40"/>
  <c r="H32" i="40"/>
  <c r="G32" i="40"/>
  <c r="H31" i="40"/>
  <c r="G31" i="40"/>
  <c r="H30" i="40"/>
  <c r="G30" i="40"/>
  <c r="B64" i="43"/>
  <c r="B59" i="43"/>
  <c r="B48" i="43"/>
  <c r="B32" i="43"/>
  <c r="B31" i="43"/>
  <c r="B30" i="43"/>
  <c r="B64" i="42"/>
  <c r="B59" i="42"/>
  <c r="B48" i="42"/>
  <c r="B32" i="42"/>
  <c r="B31" i="42"/>
  <c r="B30" i="42"/>
  <c r="B64" i="41"/>
  <c r="B59" i="41"/>
  <c r="B48" i="41"/>
  <c r="B32" i="41"/>
  <c r="B31" i="41"/>
  <c r="B30" i="41"/>
  <c r="B64" i="40"/>
  <c r="B59" i="40"/>
  <c r="B48" i="40"/>
  <c r="B32" i="40"/>
  <c r="B31" i="40"/>
  <c r="B30" i="40"/>
  <c r="B64" i="39"/>
  <c r="B59" i="39"/>
  <c r="B48" i="39"/>
  <c r="B32" i="39"/>
  <c r="B31" i="39"/>
  <c r="B30" i="39"/>
  <c r="A48" i="38"/>
  <c r="B48" i="38"/>
  <c r="D48" i="38"/>
  <c r="E48" i="38"/>
  <c r="F48" i="38"/>
  <c r="G48" i="38"/>
  <c r="H48" i="38"/>
  <c r="A49" i="38"/>
  <c r="D49" i="38"/>
  <c r="E49" i="38"/>
  <c r="F49" i="38"/>
  <c r="G49" i="38"/>
  <c r="H49" i="38"/>
  <c r="A50" i="38"/>
  <c r="D50" i="38"/>
  <c r="E50" i="38"/>
  <c r="F50" i="38"/>
  <c r="G50" i="38"/>
  <c r="H50" i="38"/>
  <c r="A51" i="38"/>
  <c r="D51" i="38"/>
  <c r="E51" i="38"/>
  <c r="F51" i="38"/>
  <c r="G51" i="38"/>
  <c r="H51" i="38"/>
  <c r="A52" i="38"/>
  <c r="D52" i="38"/>
  <c r="E52" i="38"/>
  <c r="F52" i="38"/>
  <c r="G52" i="38"/>
  <c r="H52" i="38"/>
  <c r="A53" i="38"/>
  <c r="D53" i="38"/>
  <c r="E53" i="38"/>
  <c r="F53" i="38"/>
  <c r="G53" i="38"/>
  <c r="H53" i="38"/>
  <c r="A54" i="38"/>
  <c r="D54" i="38"/>
  <c r="E54" i="38"/>
  <c r="F54" i="38"/>
  <c r="G54" i="38"/>
  <c r="H54" i="38"/>
  <c r="A55" i="38"/>
  <c r="D55" i="38"/>
  <c r="E55" i="38"/>
  <c r="F55" i="38"/>
  <c r="G55" i="38"/>
  <c r="H55" i="38"/>
  <c r="A56" i="38"/>
  <c r="D56" i="38"/>
  <c r="E56" i="38"/>
  <c r="F56" i="38"/>
  <c r="G56" i="38"/>
  <c r="H56" i="38"/>
  <c r="A57" i="38"/>
  <c r="D57" i="38"/>
  <c r="E57" i="38"/>
  <c r="F57" i="38"/>
  <c r="G57" i="38"/>
  <c r="H57" i="38"/>
  <c r="A58" i="38"/>
  <c r="D58" i="38"/>
  <c r="E58" i="38"/>
  <c r="F58" i="38"/>
  <c r="G58" i="38"/>
  <c r="H58" i="38"/>
  <c r="A68" i="38"/>
  <c r="A67" i="38"/>
  <c r="A66" i="38"/>
  <c r="A65" i="38"/>
  <c r="A64" i="38"/>
  <c r="A63" i="38"/>
  <c r="A62" i="38"/>
  <c r="A61" i="38"/>
  <c r="A60" i="38"/>
  <c r="A59" i="38"/>
  <c r="A47" i="38"/>
  <c r="A46" i="38"/>
  <c r="A45" i="38"/>
  <c r="A44" i="38"/>
  <c r="A43" i="38"/>
  <c r="A42" i="38"/>
  <c r="A41" i="38"/>
  <c r="A40" i="38"/>
  <c r="A39" i="38"/>
  <c r="A38" i="38"/>
  <c r="A37" i="38"/>
  <c r="A36" i="38"/>
  <c r="A35" i="38"/>
  <c r="A34" i="38"/>
  <c r="A33" i="38"/>
  <c r="A32" i="38"/>
  <c r="A31" i="38"/>
  <c r="A30" i="38"/>
  <c r="I26" i="9"/>
  <c r="C28" i="46"/>
  <c r="D28" i="46"/>
  <c r="E28" i="46"/>
  <c r="C29" i="46"/>
  <c r="D29" i="46"/>
  <c r="E29" i="46"/>
  <c r="C30" i="46"/>
  <c r="D30" i="46"/>
  <c r="E30" i="46"/>
  <c r="C31" i="46"/>
  <c r="D31" i="46"/>
  <c r="E31" i="46"/>
  <c r="C32" i="46"/>
  <c r="D32" i="46"/>
  <c r="E32" i="46"/>
  <c r="C33" i="46"/>
  <c r="D33" i="46"/>
  <c r="E33" i="46"/>
  <c r="C34" i="46"/>
  <c r="D34" i="46"/>
  <c r="E34" i="46"/>
  <c r="C35" i="46"/>
  <c r="D35" i="46"/>
  <c r="E35" i="46"/>
  <c r="C36" i="46"/>
  <c r="D36" i="46"/>
  <c r="E36" i="46"/>
  <c r="C37" i="46"/>
  <c r="D37" i="46"/>
  <c r="E37" i="46"/>
  <c r="C38" i="46"/>
  <c r="D38" i="46"/>
  <c r="E38" i="46"/>
  <c r="C39" i="46"/>
  <c r="D39" i="46"/>
  <c r="E39" i="46"/>
  <c r="C40" i="46"/>
  <c r="D40" i="46"/>
  <c r="E40" i="46"/>
  <c r="C41" i="46"/>
  <c r="D41" i="46"/>
  <c r="E41" i="46"/>
  <c r="C42" i="46"/>
  <c r="D42" i="46"/>
  <c r="E42" i="46"/>
  <c r="C43" i="46"/>
  <c r="D43" i="46"/>
  <c r="E43" i="46"/>
  <c r="C44" i="46"/>
  <c r="D44" i="46"/>
  <c r="E44" i="46"/>
  <c r="C45" i="46"/>
  <c r="D45" i="46"/>
  <c r="E45" i="46"/>
  <c r="C46" i="46"/>
  <c r="D46" i="46"/>
  <c r="E46" i="46"/>
  <c r="C47" i="46"/>
  <c r="D47" i="46"/>
  <c r="E47" i="46"/>
  <c r="C48" i="46"/>
  <c r="D48" i="46"/>
  <c r="E48" i="46"/>
  <c r="C49" i="46"/>
  <c r="D49" i="46"/>
  <c r="E49" i="46"/>
  <c r="C50" i="46"/>
  <c r="D50" i="46"/>
  <c r="E50" i="46"/>
  <c r="C51" i="46"/>
  <c r="D51" i="46"/>
  <c r="E51" i="46"/>
  <c r="C52" i="46"/>
  <c r="D52" i="46"/>
  <c r="E52" i="46"/>
  <c r="C53" i="46"/>
  <c r="D53" i="46"/>
  <c r="E53" i="46"/>
  <c r="C54" i="46"/>
  <c r="D54" i="46"/>
  <c r="E54" i="46"/>
  <c r="C55" i="46"/>
  <c r="D55" i="46"/>
  <c r="E55" i="46"/>
  <c r="C56" i="46"/>
  <c r="D56" i="46"/>
  <c r="E56" i="46"/>
  <c r="C57" i="46"/>
  <c r="D57" i="46"/>
  <c r="E57" i="46"/>
  <c r="C58" i="46"/>
  <c r="D58" i="46"/>
  <c r="E58" i="46"/>
  <c r="C59" i="46"/>
  <c r="D59" i="46"/>
  <c r="E59" i="46"/>
  <c r="C60" i="46"/>
  <c r="D60" i="46"/>
  <c r="E60" i="46"/>
  <c r="C61" i="46"/>
  <c r="D61" i="46"/>
  <c r="E61" i="46"/>
  <c r="F6" i="46"/>
  <c r="A28" i="46"/>
  <c r="A29" i="46"/>
  <c r="A30" i="46"/>
  <c r="A31" i="46"/>
  <c r="A32" i="46"/>
  <c r="A33" i="46"/>
  <c r="A34" i="46"/>
  <c r="A35" i="46"/>
  <c r="A36" i="46"/>
  <c r="A37" i="46"/>
  <c r="A38" i="46"/>
  <c r="A39" i="46"/>
  <c r="A40" i="46"/>
  <c r="A41" i="46"/>
  <c r="A42" i="46"/>
  <c r="A43" i="46"/>
  <c r="A44" i="46"/>
  <c r="A45" i="46"/>
  <c r="A46" i="46"/>
  <c r="A47" i="46"/>
  <c r="A48" i="46"/>
  <c r="A49" i="46"/>
  <c r="A50" i="46"/>
  <c r="A51" i="46"/>
  <c r="A52" i="46"/>
  <c r="A53" i="46"/>
  <c r="A54" i="46"/>
  <c r="A55" i="46"/>
  <c r="A56" i="46"/>
  <c r="A57" i="46"/>
  <c r="A58" i="46"/>
  <c r="A59" i="46"/>
  <c r="A60" i="46"/>
  <c r="A61" i="46"/>
  <c r="A62" i="46"/>
  <c r="A63" i="46"/>
  <c r="A64" i="46"/>
  <c r="A65" i="46"/>
  <c r="A66" i="46"/>
  <c r="A67" i="46"/>
  <c r="C62" i="46"/>
  <c r="D62" i="46"/>
  <c r="E62" i="46"/>
  <c r="C63" i="46"/>
  <c r="D63" i="46"/>
  <c r="E63" i="46"/>
  <c r="F15" i="36"/>
  <c r="F16" i="36"/>
  <c r="F17" i="36"/>
  <c r="F18" i="36"/>
  <c r="F21" i="36"/>
  <c r="F22" i="36"/>
  <c r="F23" i="36"/>
  <c r="F24" i="36"/>
  <c r="F25" i="36"/>
  <c r="F26" i="36"/>
  <c r="F27" i="36"/>
  <c r="F28" i="36"/>
  <c r="F29" i="36"/>
  <c r="F30" i="36"/>
  <c r="F31" i="36"/>
  <c r="F32" i="36"/>
  <c r="F33" i="36"/>
  <c r="F34" i="36"/>
  <c r="F35" i="36"/>
  <c r="F37" i="36"/>
  <c r="F38" i="36"/>
  <c r="F39" i="36"/>
  <c r="F42" i="36"/>
  <c r="F43" i="36"/>
  <c r="F44" i="36"/>
  <c r="F45" i="36"/>
  <c r="F46" i="36"/>
  <c r="F47" i="36"/>
  <c r="F48" i="36"/>
  <c r="F51" i="47"/>
  <c r="F41" i="47"/>
  <c r="C32" i="43"/>
  <c r="C33" i="43"/>
  <c r="C34" i="43"/>
  <c r="C35" i="43"/>
  <c r="C36" i="43"/>
  <c r="C37" i="43"/>
  <c r="C38" i="43"/>
  <c r="C39" i="43"/>
  <c r="C40" i="43"/>
  <c r="C41" i="43"/>
  <c r="C42" i="43"/>
  <c r="C43" i="43"/>
  <c r="C44" i="43"/>
  <c r="C45" i="43"/>
  <c r="C46" i="43"/>
  <c r="C47" i="43"/>
  <c r="C48" i="43"/>
  <c r="C49" i="43"/>
  <c r="C50" i="43"/>
  <c r="C51" i="43"/>
  <c r="C52" i="43"/>
  <c r="C53" i="43"/>
  <c r="C54" i="43"/>
  <c r="C55" i="43"/>
  <c r="C56" i="43"/>
  <c r="C57" i="43"/>
  <c r="C58" i="43"/>
  <c r="C59" i="43"/>
  <c r="C60" i="43"/>
  <c r="C61" i="43"/>
  <c r="C62" i="43"/>
  <c r="C63" i="43"/>
  <c r="C64" i="43"/>
  <c r="C65" i="43"/>
  <c r="C31" i="43"/>
  <c r="H68" i="43"/>
  <c r="G68" i="43"/>
  <c r="F68" i="43"/>
  <c r="C68" i="43"/>
  <c r="A68" i="43"/>
  <c r="H67" i="43"/>
  <c r="F67" i="43"/>
  <c r="C67" i="43"/>
  <c r="B67" i="43"/>
  <c r="A67" i="43"/>
  <c r="H66" i="43"/>
  <c r="F66" i="43"/>
  <c r="C66" i="43"/>
  <c r="B66" i="43"/>
  <c r="H29" i="43"/>
  <c r="G29" i="43"/>
  <c r="F29" i="43"/>
  <c r="D29" i="43"/>
  <c r="B29" i="43"/>
  <c r="A29" i="43"/>
  <c r="A29" i="42"/>
  <c r="B29" i="42"/>
  <c r="D29" i="42"/>
  <c r="F29" i="42"/>
  <c r="G29" i="42"/>
  <c r="H29" i="42"/>
  <c r="C31" i="42"/>
  <c r="C32" i="42"/>
  <c r="C33" i="42"/>
  <c r="C34" i="42"/>
  <c r="C35" i="42"/>
  <c r="C36" i="42"/>
  <c r="C37" i="42"/>
  <c r="C38" i="42"/>
  <c r="C39" i="42"/>
  <c r="C40" i="42"/>
  <c r="C41" i="42"/>
  <c r="C42" i="42"/>
  <c r="C43" i="42"/>
  <c r="C44" i="42"/>
  <c r="C45" i="42"/>
  <c r="C46" i="42"/>
  <c r="C47" i="42"/>
  <c r="C48" i="42"/>
  <c r="C49" i="42"/>
  <c r="C50" i="42"/>
  <c r="C51" i="42"/>
  <c r="C52" i="42"/>
  <c r="C53" i="42"/>
  <c r="C54" i="42"/>
  <c r="C55" i="42"/>
  <c r="C56" i="42"/>
  <c r="C57" i="42"/>
  <c r="C58" i="42"/>
  <c r="C59" i="42"/>
  <c r="C60" i="42"/>
  <c r="C61" i="42"/>
  <c r="C62" i="42"/>
  <c r="C63" i="42"/>
  <c r="C64" i="42"/>
  <c r="C65" i="42"/>
  <c r="B66" i="42"/>
  <c r="C66" i="42"/>
  <c r="F66" i="42"/>
  <c r="H66" i="42"/>
  <c r="A67" i="42"/>
  <c r="B67" i="42"/>
  <c r="C67" i="42"/>
  <c r="F67" i="42"/>
  <c r="H67" i="42"/>
  <c r="A68" i="42"/>
  <c r="C68" i="42"/>
  <c r="F68" i="42"/>
  <c r="G68" i="42"/>
  <c r="H68" i="42"/>
  <c r="C32" i="41"/>
  <c r="C33" i="41"/>
  <c r="C34" i="41"/>
  <c r="C35" i="41"/>
  <c r="C36" i="41"/>
  <c r="C37" i="41"/>
  <c r="C38" i="41"/>
  <c r="C39" i="41"/>
  <c r="C40" i="41"/>
  <c r="C41" i="41"/>
  <c r="C42" i="41"/>
  <c r="C43" i="41"/>
  <c r="C44" i="41"/>
  <c r="C45" i="41"/>
  <c r="C46" i="41"/>
  <c r="C47" i="41"/>
  <c r="C48" i="41"/>
  <c r="C49" i="41"/>
  <c r="C50" i="41"/>
  <c r="C51" i="41"/>
  <c r="C52" i="41"/>
  <c r="C53" i="41"/>
  <c r="C54" i="41"/>
  <c r="C55" i="41"/>
  <c r="C56" i="41"/>
  <c r="C57" i="41"/>
  <c r="C58" i="41"/>
  <c r="C59" i="41"/>
  <c r="C60" i="41"/>
  <c r="C61" i="41"/>
  <c r="C62" i="41"/>
  <c r="C63" i="41"/>
  <c r="C64" i="41"/>
  <c r="C65" i="41"/>
  <c r="C31" i="41"/>
  <c r="H68" i="41"/>
  <c r="G68" i="41"/>
  <c r="F68" i="41"/>
  <c r="C68" i="41"/>
  <c r="A68" i="41"/>
  <c r="H67" i="41"/>
  <c r="F67" i="41"/>
  <c r="C67" i="41"/>
  <c r="B67" i="41"/>
  <c r="A67" i="41"/>
  <c r="H66" i="41"/>
  <c r="F66" i="41"/>
  <c r="C66" i="41"/>
  <c r="B66" i="41"/>
  <c r="H29" i="41"/>
  <c r="G29" i="41"/>
  <c r="F29" i="41"/>
  <c r="D29" i="41"/>
  <c r="B29" i="41"/>
  <c r="A29" i="41"/>
  <c r="C32" i="40"/>
  <c r="C33" i="40"/>
  <c r="C34" i="40"/>
  <c r="C35" i="40"/>
  <c r="C36" i="40"/>
  <c r="C37" i="40"/>
  <c r="C38" i="40"/>
  <c r="C39" i="40"/>
  <c r="C40" i="40"/>
  <c r="C41" i="40"/>
  <c r="C42" i="40"/>
  <c r="C43" i="40"/>
  <c r="C44" i="40"/>
  <c r="C45" i="40"/>
  <c r="C46" i="40"/>
  <c r="C47" i="40"/>
  <c r="C48" i="40"/>
  <c r="C49" i="40"/>
  <c r="C50" i="40"/>
  <c r="C51" i="40"/>
  <c r="C52" i="40"/>
  <c r="C53" i="40"/>
  <c r="C54" i="40"/>
  <c r="C55" i="40"/>
  <c r="C56" i="40"/>
  <c r="C57" i="40"/>
  <c r="C58" i="40"/>
  <c r="C59" i="40"/>
  <c r="C60" i="40"/>
  <c r="C61" i="40"/>
  <c r="C62" i="40"/>
  <c r="C63" i="40"/>
  <c r="C64" i="40"/>
  <c r="C65" i="40"/>
  <c r="C31" i="40"/>
  <c r="H68" i="40"/>
  <c r="G68" i="40"/>
  <c r="F68" i="40"/>
  <c r="C68" i="40"/>
  <c r="A68" i="40"/>
  <c r="H67" i="40"/>
  <c r="F67" i="40"/>
  <c r="C67" i="40"/>
  <c r="B67" i="40"/>
  <c r="A67" i="40"/>
  <c r="H66" i="40"/>
  <c r="F66" i="40"/>
  <c r="C66" i="40"/>
  <c r="B66" i="40"/>
  <c r="E65" i="40"/>
  <c r="D65" i="40"/>
  <c r="F64" i="40"/>
  <c r="E64" i="40"/>
  <c r="D64" i="40"/>
  <c r="F63" i="40"/>
  <c r="E63" i="40"/>
  <c r="D63" i="40"/>
  <c r="F62" i="40"/>
  <c r="E62" i="40"/>
  <c r="D62" i="40"/>
  <c r="F61" i="40"/>
  <c r="E61" i="40"/>
  <c r="D61" i="40"/>
  <c r="F60" i="40"/>
  <c r="E60" i="40"/>
  <c r="D60" i="40"/>
  <c r="F59" i="40"/>
  <c r="E59" i="40"/>
  <c r="D59" i="40"/>
  <c r="F58" i="40"/>
  <c r="E58" i="40"/>
  <c r="D58" i="40"/>
  <c r="F57" i="40"/>
  <c r="E57" i="40"/>
  <c r="D57" i="40"/>
  <c r="F56" i="40"/>
  <c r="E56" i="40"/>
  <c r="D56" i="40"/>
  <c r="F55" i="40"/>
  <c r="E55" i="40"/>
  <c r="D55" i="40"/>
  <c r="F54" i="40"/>
  <c r="E54" i="40"/>
  <c r="D54" i="40"/>
  <c r="F53" i="40"/>
  <c r="E53" i="40"/>
  <c r="D53" i="40"/>
  <c r="F52" i="40"/>
  <c r="E52" i="40"/>
  <c r="D52" i="40"/>
  <c r="F51" i="40"/>
  <c r="E51" i="40"/>
  <c r="D51" i="40"/>
  <c r="F50" i="40"/>
  <c r="E50" i="40"/>
  <c r="D50" i="40"/>
  <c r="F49" i="40"/>
  <c r="E49" i="40"/>
  <c r="D49" i="40"/>
  <c r="F48" i="40"/>
  <c r="E48" i="40"/>
  <c r="D48" i="40"/>
  <c r="F47" i="40"/>
  <c r="E47" i="40"/>
  <c r="D47" i="40"/>
  <c r="F46" i="40"/>
  <c r="E46" i="40"/>
  <c r="D46" i="40"/>
  <c r="F45" i="40"/>
  <c r="E45" i="40"/>
  <c r="D45" i="40"/>
  <c r="F44" i="40"/>
  <c r="E44" i="40"/>
  <c r="D44" i="40"/>
  <c r="F43" i="40"/>
  <c r="E43" i="40"/>
  <c r="D43" i="40"/>
  <c r="F42" i="40"/>
  <c r="E42" i="40"/>
  <c r="D42" i="40"/>
  <c r="F41" i="40"/>
  <c r="E41" i="40"/>
  <c r="D41" i="40"/>
  <c r="F40" i="40"/>
  <c r="E40" i="40"/>
  <c r="D40" i="40"/>
  <c r="F39" i="40"/>
  <c r="E39" i="40"/>
  <c r="D39" i="40"/>
  <c r="F38" i="40"/>
  <c r="E38" i="40"/>
  <c r="D38" i="40"/>
  <c r="F37" i="40"/>
  <c r="E37" i="40"/>
  <c r="D37" i="40"/>
  <c r="F36" i="40"/>
  <c r="E36" i="40"/>
  <c r="D36" i="40"/>
  <c r="F35" i="40"/>
  <c r="E35" i="40"/>
  <c r="D35" i="40"/>
  <c r="F34" i="40"/>
  <c r="E34" i="40"/>
  <c r="D34" i="40"/>
  <c r="F33" i="40"/>
  <c r="E33" i="40"/>
  <c r="D33" i="40"/>
  <c r="F32" i="40"/>
  <c r="E32" i="40"/>
  <c r="D32" i="40"/>
  <c r="F31" i="40"/>
  <c r="E31" i="40"/>
  <c r="D31" i="40"/>
  <c r="F30" i="40"/>
  <c r="E30" i="40"/>
  <c r="D30" i="40"/>
  <c r="H29" i="40"/>
  <c r="G29" i="40"/>
  <c r="F29" i="40"/>
  <c r="D29" i="40"/>
  <c r="B29" i="40"/>
  <c r="A29" i="40"/>
  <c r="C32" i="39"/>
  <c r="C33" i="39"/>
  <c r="C34" i="39"/>
  <c r="C35" i="39"/>
  <c r="C36" i="39"/>
  <c r="C37" i="39"/>
  <c r="C38" i="39"/>
  <c r="C39" i="39"/>
  <c r="C40" i="39"/>
  <c r="C41" i="39"/>
  <c r="C42" i="39"/>
  <c r="C43" i="39"/>
  <c r="C44" i="39"/>
  <c r="C45" i="39"/>
  <c r="C46" i="39"/>
  <c r="C47" i="39"/>
  <c r="C48" i="39"/>
  <c r="C49" i="39"/>
  <c r="C50" i="39"/>
  <c r="C51" i="39"/>
  <c r="C52" i="39"/>
  <c r="C53" i="39"/>
  <c r="C54" i="39"/>
  <c r="C55" i="39"/>
  <c r="C56" i="39"/>
  <c r="C57" i="39"/>
  <c r="C58" i="39"/>
  <c r="C59" i="39"/>
  <c r="C60" i="39"/>
  <c r="C61" i="39"/>
  <c r="C62" i="39"/>
  <c r="C63" i="39"/>
  <c r="C64" i="39"/>
  <c r="C65" i="39"/>
  <c r="C31" i="39"/>
  <c r="H68" i="39"/>
  <c r="G68" i="39"/>
  <c r="F68" i="39"/>
  <c r="C68" i="39"/>
  <c r="A68" i="39"/>
  <c r="H67" i="39"/>
  <c r="F67" i="39"/>
  <c r="C67" i="39"/>
  <c r="B67" i="39"/>
  <c r="A67" i="39"/>
  <c r="H66" i="39"/>
  <c r="F66" i="39"/>
  <c r="C66" i="39"/>
  <c r="B66" i="39"/>
  <c r="H65" i="39"/>
  <c r="G65" i="39"/>
  <c r="E65" i="39"/>
  <c r="D65" i="39"/>
  <c r="H64" i="39"/>
  <c r="G64" i="39"/>
  <c r="F64" i="39"/>
  <c r="E64" i="39"/>
  <c r="D64" i="39"/>
  <c r="H63" i="39"/>
  <c r="G63" i="39"/>
  <c r="F63" i="39"/>
  <c r="E63" i="39"/>
  <c r="D63" i="39"/>
  <c r="H62" i="39"/>
  <c r="G62" i="39"/>
  <c r="F62" i="39"/>
  <c r="E62" i="39"/>
  <c r="D62" i="39"/>
  <c r="H61" i="39"/>
  <c r="G61" i="39"/>
  <c r="F61" i="39"/>
  <c r="E61" i="39"/>
  <c r="D61" i="39"/>
  <c r="H60" i="39"/>
  <c r="G60" i="39"/>
  <c r="F60" i="39"/>
  <c r="E60" i="39"/>
  <c r="D60" i="39"/>
  <c r="H59" i="39"/>
  <c r="G59" i="39"/>
  <c r="F59" i="39"/>
  <c r="E59" i="39"/>
  <c r="D59" i="39"/>
  <c r="H58" i="39"/>
  <c r="G58" i="39"/>
  <c r="F58" i="39"/>
  <c r="E58" i="39"/>
  <c r="D58" i="39"/>
  <c r="H57" i="39"/>
  <c r="G57" i="39"/>
  <c r="F57" i="39"/>
  <c r="E57" i="39"/>
  <c r="D57" i="39"/>
  <c r="H56" i="39"/>
  <c r="G56" i="39"/>
  <c r="F56" i="39"/>
  <c r="E56" i="39"/>
  <c r="D56" i="39"/>
  <c r="H55" i="39"/>
  <c r="G55" i="39"/>
  <c r="F55" i="39"/>
  <c r="E55" i="39"/>
  <c r="D55" i="39"/>
  <c r="H54" i="39"/>
  <c r="G54" i="39"/>
  <c r="F54" i="39"/>
  <c r="E54" i="39"/>
  <c r="D54" i="39"/>
  <c r="H53" i="39"/>
  <c r="G53" i="39"/>
  <c r="F53" i="39"/>
  <c r="E53" i="39"/>
  <c r="D53" i="39"/>
  <c r="H52" i="39"/>
  <c r="G52" i="39"/>
  <c r="F52" i="39"/>
  <c r="E52" i="39"/>
  <c r="D52" i="39"/>
  <c r="H51" i="39"/>
  <c r="G51" i="39"/>
  <c r="F51" i="39"/>
  <c r="E51" i="39"/>
  <c r="D51" i="39"/>
  <c r="H50" i="39"/>
  <c r="G50" i="39"/>
  <c r="F50" i="39"/>
  <c r="E50" i="39"/>
  <c r="D50" i="39"/>
  <c r="H49" i="39"/>
  <c r="G49" i="39"/>
  <c r="F49" i="39"/>
  <c r="E49" i="39"/>
  <c r="D49" i="39"/>
  <c r="H48" i="39"/>
  <c r="G48" i="39"/>
  <c r="F48" i="39"/>
  <c r="E48" i="39"/>
  <c r="D48" i="39"/>
  <c r="H47" i="39"/>
  <c r="G47" i="39"/>
  <c r="F47" i="39"/>
  <c r="E47" i="39"/>
  <c r="D47" i="39"/>
  <c r="H46" i="39"/>
  <c r="G46" i="39"/>
  <c r="F46" i="39"/>
  <c r="E46" i="39"/>
  <c r="D46" i="39"/>
  <c r="H45" i="39"/>
  <c r="G45" i="39"/>
  <c r="F45" i="39"/>
  <c r="E45" i="39"/>
  <c r="D45" i="39"/>
  <c r="H44" i="39"/>
  <c r="G44" i="39"/>
  <c r="F44" i="39"/>
  <c r="E44" i="39"/>
  <c r="D44" i="39"/>
  <c r="H43" i="39"/>
  <c r="G43" i="39"/>
  <c r="F43" i="39"/>
  <c r="E43" i="39"/>
  <c r="D43" i="39"/>
  <c r="H42" i="39"/>
  <c r="G42" i="39"/>
  <c r="F42" i="39"/>
  <c r="E42" i="39"/>
  <c r="D42" i="39"/>
  <c r="H41" i="39"/>
  <c r="G41" i="39"/>
  <c r="F41" i="39"/>
  <c r="E41" i="39"/>
  <c r="D41" i="39"/>
  <c r="H40" i="39"/>
  <c r="G40" i="39"/>
  <c r="F40" i="39"/>
  <c r="E40" i="39"/>
  <c r="D40" i="39"/>
  <c r="H39" i="39"/>
  <c r="G39" i="39"/>
  <c r="F39" i="39"/>
  <c r="E39" i="39"/>
  <c r="D39" i="39"/>
  <c r="H38" i="39"/>
  <c r="G38" i="39"/>
  <c r="F38" i="39"/>
  <c r="E38" i="39"/>
  <c r="D38" i="39"/>
  <c r="H37" i="39"/>
  <c r="G37" i="39"/>
  <c r="F37" i="39"/>
  <c r="E37" i="39"/>
  <c r="D37" i="39"/>
  <c r="H36" i="39"/>
  <c r="G36" i="39"/>
  <c r="F36" i="39"/>
  <c r="E36" i="39"/>
  <c r="D36" i="39"/>
  <c r="H35" i="39"/>
  <c r="G35" i="39"/>
  <c r="F35" i="39"/>
  <c r="E35" i="39"/>
  <c r="D35" i="39"/>
  <c r="H34" i="39"/>
  <c r="G34" i="39"/>
  <c r="F34" i="39"/>
  <c r="E34" i="39"/>
  <c r="D34" i="39"/>
  <c r="H33" i="39"/>
  <c r="G33" i="39"/>
  <c r="F33" i="39"/>
  <c r="E33" i="39"/>
  <c r="D33" i="39"/>
  <c r="H32" i="39"/>
  <c r="G32" i="39"/>
  <c r="F32" i="39"/>
  <c r="E32" i="39"/>
  <c r="D32" i="39"/>
  <c r="H31" i="39"/>
  <c r="G31" i="39"/>
  <c r="F31" i="39"/>
  <c r="E31" i="39"/>
  <c r="D31" i="39"/>
  <c r="H30" i="39"/>
  <c r="G30" i="39"/>
  <c r="F30" i="39"/>
  <c r="E30" i="39"/>
  <c r="D30" i="39"/>
  <c r="H29" i="39"/>
  <c r="G29" i="39"/>
  <c r="F29" i="39"/>
  <c r="D29" i="39"/>
  <c r="B29" i="39"/>
  <c r="A29" i="39"/>
  <c r="C64" i="38"/>
  <c r="C65" i="38"/>
  <c r="H68" i="38"/>
  <c r="G68" i="38"/>
  <c r="F68" i="38"/>
  <c r="C68" i="38"/>
  <c r="H67" i="38"/>
  <c r="F67" i="38"/>
  <c r="C67" i="38"/>
  <c r="B67" i="38"/>
  <c r="H66" i="38"/>
  <c r="F66" i="38"/>
  <c r="C66" i="38"/>
  <c r="B66" i="38"/>
  <c r="H65" i="38"/>
  <c r="G65" i="38"/>
  <c r="E65" i="38"/>
  <c r="D65" i="38"/>
  <c r="H64" i="38"/>
  <c r="G64" i="38"/>
  <c r="F64" i="38"/>
  <c r="E64" i="38"/>
  <c r="D64" i="38"/>
  <c r="B64" i="38"/>
  <c r="H63" i="38"/>
  <c r="G63" i="38"/>
  <c r="F63" i="38"/>
  <c r="E63" i="38"/>
  <c r="D63" i="38"/>
  <c r="H62" i="38"/>
  <c r="G62" i="38"/>
  <c r="F62" i="38"/>
  <c r="E62" i="38"/>
  <c r="D62" i="38"/>
  <c r="H61" i="38"/>
  <c r="G61" i="38"/>
  <c r="F61" i="38"/>
  <c r="E61" i="38"/>
  <c r="D61" i="38"/>
  <c r="B61" i="38"/>
  <c r="H60" i="38"/>
  <c r="G60" i="38"/>
  <c r="F60" i="38"/>
  <c r="E60" i="38"/>
  <c r="D60" i="38"/>
  <c r="H59" i="38"/>
  <c r="G59" i="38"/>
  <c r="F59" i="38"/>
  <c r="E59" i="38"/>
  <c r="D59" i="38"/>
  <c r="H47" i="38"/>
  <c r="G47" i="38"/>
  <c r="F47" i="38"/>
  <c r="E47" i="38"/>
  <c r="D47" i="38"/>
  <c r="H46" i="38"/>
  <c r="G46" i="38"/>
  <c r="F46" i="38"/>
  <c r="E46" i="38"/>
  <c r="D46" i="38"/>
  <c r="H45" i="38"/>
  <c r="G45" i="38"/>
  <c r="F45" i="38"/>
  <c r="E45" i="38"/>
  <c r="D45" i="38"/>
  <c r="H44" i="38"/>
  <c r="G44" i="38"/>
  <c r="F44" i="38"/>
  <c r="E44" i="38"/>
  <c r="D44" i="38"/>
  <c r="H43" i="38"/>
  <c r="G43" i="38"/>
  <c r="F43" i="38"/>
  <c r="E43" i="38"/>
  <c r="D43" i="38"/>
  <c r="H42" i="38"/>
  <c r="G42" i="38"/>
  <c r="F42" i="38"/>
  <c r="E42" i="38"/>
  <c r="D42" i="38"/>
  <c r="H41" i="38"/>
  <c r="G41" i="38"/>
  <c r="F41" i="38"/>
  <c r="E41" i="38"/>
  <c r="D41" i="38"/>
  <c r="H40" i="38"/>
  <c r="G40" i="38"/>
  <c r="F40" i="38"/>
  <c r="E40" i="38"/>
  <c r="D40" i="38"/>
  <c r="H39" i="38"/>
  <c r="G39" i="38"/>
  <c r="F39" i="38"/>
  <c r="E39" i="38"/>
  <c r="D39" i="38"/>
  <c r="H38" i="38"/>
  <c r="G38" i="38"/>
  <c r="F38" i="38"/>
  <c r="E38" i="38"/>
  <c r="D38" i="38"/>
  <c r="H37" i="38"/>
  <c r="G37" i="38"/>
  <c r="F37" i="38"/>
  <c r="E37" i="38"/>
  <c r="D37" i="38"/>
  <c r="H36" i="38"/>
  <c r="G36" i="38"/>
  <c r="F36" i="38"/>
  <c r="E36" i="38"/>
  <c r="D36" i="38"/>
  <c r="H35" i="38"/>
  <c r="G35" i="38"/>
  <c r="F35" i="38"/>
  <c r="E35" i="38"/>
  <c r="D35" i="38"/>
  <c r="H34" i="38"/>
  <c r="G34" i="38"/>
  <c r="F34" i="38"/>
  <c r="E34" i="38"/>
  <c r="D34" i="38"/>
  <c r="H33" i="38"/>
  <c r="G33" i="38"/>
  <c r="F33" i="38"/>
  <c r="E33" i="38"/>
  <c r="D33" i="38"/>
  <c r="H32" i="38"/>
  <c r="G32" i="38"/>
  <c r="F32" i="38"/>
  <c r="E32" i="38"/>
  <c r="D32" i="38"/>
  <c r="B32" i="38"/>
  <c r="H31" i="38"/>
  <c r="G31" i="38"/>
  <c r="F31" i="38"/>
  <c r="E31" i="38"/>
  <c r="D31" i="38"/>
  <c r="B31" i="38"/>
  <c r="H30" i="38"/>
  <c r="G30" i="38"/>
  <c r="F30" i="38"/>
  <c r="E30" i="38"/>
  <c r="D30" i="38"/>
  <c r="B30" i="38"/>
  <c r="H29" i="38"/>
  <c r="G29" i="38"/>
  <c r="F29" i="38"/>
  <c r="D29" i="38"/>
  <c r="B29" i="38"/>
  <c r="A29" i="38"/>
  <c r="H31" i="9"/>
  <c r="H32" i="9"/>
  <c r="H33" i="9"/>
  <c r="H34" i="9"/>
  <c r="H35" i="9"/>
  <c r="H36" i="9"/>
  <c r="H37" i="9"/>
  <c r="H38" i="9"/>
  <c r="H39" i="9"/>
  <c r="H40" i="9"/>
  <c r="H41" i="9"/>
  <c r="H42" i="9"/>
  <c r="H43" i="9"/>
  <c r="H44" i="9"/>
  <c r="H45" i="9"/>
  <c r="H46" i="9"/>
  <c r="H47" i="9"/>
  <c r="H48" i="9"/>
  <c r="H49" i="9"/>
  <c r="H50" i="9"/>
  <c r="H51" i="9"/>
  <c r="H52" i="9"/>
  <c r="H53" i="9"/>
  <c r="H54" i="9"/>
  <c r="H55" i="9"/>
  <c r="H56" i="9"/>
  <c r="H57" i="9"/>
  <c r="H58" i="9"/>
  <c r="H59" i="9"/>
  <c r="H60" i="9"/>
  <c r="H61" i="9"/>
  <c r="H62" i="9"/>
  <c r="H63" i="9"/>
  <c r="H64" i="9"/>
  <c r="H65" i="9"/>
  <c r="G31" i="9"/>
  <c r="G32" i="9"/>
  <c r="G33" i="9"/>
  <c r="G34" i="9"/>
  <c r="G35" i="9"/>
  <c r="G36" i="9"/>
  <c r="G37" i="9"/>
  <c r="G38" i="9"/>
  <c r="G39" i="9"/>
  <c r="G40" i="9"/>
  <c r="G41" i="9"/>
  <c r="G42" i="9"/>
  <c r="G43" i="9"/>
  <c r="G44" i="9"/>
  <c r="G45" i="9"/>
  <c r="G46" i="9"/>
  <c r="G47" i="9"/>
  <c r="G48" i="9"/>
  <c r="G49" i="9"/>
  <c r="G50" i="9"/>
  <c r="G51" i="9"/>
  <c r="G52" i="9"/>
  <c r="G53" i="9"/>
  <c r="G54" i="9"/>
  <c r="G55" i="9"/>
  <c r="G56" i="9"/>
  <c r="G57" i="9"/>
  <c r="G58" i="9"/>
  <c r="G59" i="9"/>
  <c r="G60" i="9"/>
  <c r="G61" i="9"/>
  <c r="G62" i="9"/>
  <c r="G63" i="9"/>
  <c r="G64" i="9"/>
  <c r="G65" i="9"/>
  <c r="F31" i="9"/>
  <c r="F32" i="9"/>
  <c r="F33" i="9"/>
  <c r="F34" i="9"/>
  <c r="F35" i="9"/>
  <c r="F36" i="9"/>
  <c r="F37" i="9"/>
  <c r="F38" i="9"/>
  <c r="F39" i="9"/>
  <c r="F40" i="9"/>
  <c r="F41" i="9"/>
  <c r="F42" i="9"/>
  <c r="F43" i="9"/>
  <c r="F44" i="9"/>
  <c r="F45" i="9"/>
  <c r="F46" i="9"/>
  <c r="F47" i="9"/>
  <c r="F48" i="9"/>
  <c r="F49" i="9"/>
  <c r="F50" i="9"/>
  <c r="F51" i="9"/>
  <c r="F52" i="9"/>
  <c r="F53" i="9"/>
  <c r="F54" i="9"/>
  <c r="F55" i="9"/>
  <c r="F56" i="9"/>
  <c r="F57" i="9"/>
  <c r="F58" i="9"/>
  <c r="F59" i="9"/>
  <c r="F60" i="9"/>
  <c r="F61" i="9"/>
  <c r="F62" i="9"/>
  <c r="F63" i="9"/>
  <c r="F64" i="9"/>
  <c r="E31" i="9"/>
  <c r="E32" i="9"/>
  <c r="E33" i="9"/>
  <c r="E34" i="9"/>
  <c r="E35" i="9"/>
  <c r="E36" i="9"/>
  <c r="E37" i="9"/>
  <c r="E38" i="9"/>
  <c r="E39" i="9"/>
  <c r="E40" i="9"/>
  <c r="E41" i="9"/>
  <c r="E42" i="9"/>
  <c r="E43" i="9"/>
  <c r="E44" i="9"/>
  <c r="E45" i="9"/>
  <c r="E46" i="9"/>
  <c r="E47" i="9"/>
  <c r="E48" i="9"/>
  <c r="E49" i="9"/>
  <c r="E50" i="9"/>
  <c r="E51" i="9"/>
  <c r="E52" i="9"/>
  <c r="E53" i="9"/>
  <c r="E54" i="9"/>
  <c r="E55" i="9"/>
  <c r="E56" i="9"/>
  <c r="E57" i="9"/>
  <c r="E58" i="9"/>
  <c r="E59" i="9"/>
  <c r="E60" i="9"/>
  <c r="E61" i="9"/>
  <c r="E62" i="9"/>
  <c r="E63" i="9"/>
  <c r="E64" i="9"/>
  <c r="E65" i="9"/>
  <c r="E30" i="9"/>
  <c r="D31" i="9"/>
  <c r="D32" i="9"/>
  <c r="D33" i="9"/>
  <c r="D34" i="9"/>
  <c r="D35" i="9"/>
  <c r="D36" i="9"/>
  <c r="D37" i="9"/>
  <c r="D38" i="9"/>
  <c r="D39" i="9"/>
  <c r="D40" i="9"/>
  <c r="D41" i="9"/>
  <c r="D42" i="9"/>
  <c r="D43" i="9"/>
  <c r="D44" i="9"/>
  <c r="D45" i="9"/>
  <c r="D46" i="9"/>
  <c r="D47" i="9"/>
  <c r="D48" i="9"/>
  <c r="D49" i="9"/>
  <c r="D50" i="9"/>
  <c r="D51" i="9"/>
  <c r="D52" i="9"/>
  <c r="D53" i="9"/>
  <c r="D54" i="9"/>
  <c r="D55" i="9"/>
  <c r="D56" i="9"/>
  <c r="D57" i="9"/>
  <c r="D58" i="9"/>
  <c r="D59" i="9"/>
  <c r="D60" i="9"/>
  <c r="D61" i="9"/>
  <c r="D62" i="9"/>
  <c r="D63" i="9"/>
  <c r="D64" i="9"/>
  <c r="D65" i="9"/>
  <c r="C64" i="9"/>
  <c r="C65" i="9"/>
  <c r="C31" i="9"/>
  <c r="C32" i="9"/>
  <c r="C33" i="9"/>
  <c r="C34" i="9"/>
  <c r="C35" i="9"/>
  <c r="C36" i="9"/>
  <c r="C37" i="9"/>
  <c r="C38" i="9"/>
  <c r="C39" i="9"/>
  <c r="C40" i="9"/>
  <c r="C41" i="9"/>
  <c r="C42" i="9"/>
  <c r="C43" i="9"/>
  <c r="C44" i="9"/>
  <c r="C45" i="9"/>
  <c r="C46" i="9"/>
  <c r="C47" i="9"/>
  <c r="C48" i="9"/>
  <c r="C49" i="9"/>
  <c r="C50" i="9"/>
  <c r="C51" i="9"/>
  <c r="C52" i="9"/>
  <c r="C53" i="9"/>
  <c r="C54" i="9"/>
  <c r="C55" i="9"/>
  <c r="C56" i="9"/>
  <c r="C57" i="9"/>
  <c r="C58" i="9"/>
  <c r="C59" i="9"/>
  <c r="C60" i="9"/>
  <c r="C61" i="9"/>
  <c r="C62" i="9"/>
  <c r="C63" i="9"/>
  <c r="B59" i="9"/>
  <c r="B64" i="9"/>
  <c r="Q67" i="4"/>
  <c r="D26" i="9"/>
  <c r="A11" i="35"/>
  <c r="A24" i="46"/>
  <c r="A25" i="29"/>
  <c r="A26" i="29"/>
  <c r="A26" i="9"/>
  <c r="A26" i="38"/>
  <c r="A26" i="39"/>
  <c r="A26" i="40"/>
  <c r="A26" i="41"/>
  <c r="A26" i="42"/>
  <c r="A27" i="38" a="1"/>
  <c r="A27" i="38" s="1"/>
  <c r="A5" i="36"/>
  <c r="A6" i="36"/>
  <c r="A7" i="36"/>
  <c r="A8" i="36"/>
  <c r="A9" i="36"/>
  <c r="A10" i="36"/>
  <c r="E5" i="36"/>
  <c r="E6" i="36"/>
  <c r="E7" i="36"/>
  <c r="E8" i="36"/>
  <c r="E9" i="36"/>
  <c r="E10" i="36"/>
  <c r="D6" i="36"/>
  <c r="D7" i="36"/>
  <c r="D8" i="36"/>
  <c r="D9" i="36"/>
  <c r="D10" i="36"/>
  <c r="D5" i="36"/>
  <c r="C2" i="36"/>
  <c r="C6" i="36"/>
  <c r="C7" i="36"/>
  <c r="C8" i="36"/>
  <c r="C9" i="36"/>
  <c r="C10" i="36"/>
  <c r="C5" i="36"/>
  <c r="B6" i="36"/>
  <c r="B7" i="36"/>
  <c r="B8" i="36"/>
  <c r="B9" i="36"/>
  <c r="B10" i="36"/>
  <c r="B5" i="36"/>
  <c r="D5" i="35"/>
  <c r="D4" i="35"/>
  <c r="G24" i="47"/>
  <c r="F24" i="47"/>
  <c r="E24" i="47"/>
  <c r="C24" i="47"/>
  <c r="B24" i="47"/>
  <c r="A24" i="47"/>
  <c r="G23" i="47"/>
  <c r="F23" i="47"/>
  <c r="E23" i="47"/>
  <c r="C23" i="47"/>
  <c r="B23" i="47"/>
  <c r="A23" i="47"/>
  <c r="G22" i="47"/>
  <c r="E22" i="47"/>
  <c r="C22" i="47"/>
  <c r="B22" i="47"/>
  <c r="A22" i="47"/>
  <c r="G21" i="47"/>
  <c r="F21" i="47"/>
  <c r="E21" i="47"/>
  <c r="C21" i="47"/>
  <c r="B21" i="47"/>
  <c r="G20" i="47"/>
  <c r="F20" i="47"/>
  <c r="E20" i="47"/>
  <c r="C20" i="47"/>
  <c r="B20" i="47"/>
  <c r="G19" i="47"/>
  <c r="F19" i="47"/>
  <c r="E19" i="47"/>
  <c r="C19" i="47"/>
  <c r="B19" i="47"/>
  <c r="G18" i="47"/>
  <c r="F18" i="47"/>
  <c r="E18" i="47"/>
  <c r="C18" i="47"/>
  <c r="B18" i="47"/>
  <c r="G17" i="47"/>
  <c r="F17" i="47"/>
  <c r="E17" i="47"/>
  <c r="C17" i="47"/>
  <c r="B17" i="47"/>
  <c r="G16" i="47"/>
  <c r="F16" i="47"/>
  <c r="E16" i="47"/>
  <c r="C16" i="47"/>
  <c r="B16" i="47"/>
  <c r="G15" i="47"/>
  <c r="F15" i="47"/>
  <c r="E15" i="47"/>
  <c r="C15" i="47"/>
  <c r="B15" i="47"/>
  <c r="A15" i="47"/>
  <c r="G14" i="47"/>
  <c r="E14" i="47"/>
  <c r="C14" i="47"/>
  <c r="B14" i="47"/>
  <c r="A14" i="47"/>
  <c r="G13" i="47"/>
  <c r="F13" i="47"/>
  <c r="E13" i="47"/>
  <c r="C13" i="47"/>
  <c r="B13" i="47"/>
  <c r="A13" i="47"/>
  <c r="G12" i="47"/>
  <c r="F12" i="47"/>
  <c r="E12" i="47"/>
  <c r="C12" i="47"/>
  <c r="B12" i="47"/>
  <c r="A12" i="47"/>
  <c r="G11" i="47"/>
  <c r="F11" i="47"/>
  <c r="E11" i="47"/>
  <c r="C11" i="47"/>
  <c r="B11" i="47"/>
  <c r="A11" i="47"/>
  <c r="G10" i="47"/>
  <c r="F10" i="47"/>
  <c r="E10" i="47"/>
  <c r="C10" i="47"/>
  <c r="B10" i="47"/>
  <c r="A10" i="47"/>
  <c r="G9" i="47"/>
  <c r="F9" i="47"/>
  <c r="E9" i="47"/>
  <c r="C9" i="47"/>
  <c r="B9" i="47"/>
  <c r="A9" i="47"/>
  <c r="G8" i="47"/>
  <c r="F8" i="47"/>
  <c r="E8" i="47"/>
  <c r="C8" i="47"/>
  <c r="B8" i="47"/>
  <c r="A8" i="47"/>
  <c r="G7" i="47"/>
  <c r="F7" i="47"/>
  <c r="E7" i="47"/>
  <c r="C7" i="47"/>
  <c r="B7" i="47"/>
  <c r="A7" i="47"/>
  <c r="G6" i="47"/>
  <c r="F6" i="47"/>
  <c r="E6" i="47"/>
  <c r="C6" i="47"/>
  <c r="B6" i="47"/>
  <c r="A6" i="47"/>
  <c r="G5" i="47"/>
  <c r="E5" i="47"/>
  <c r="C5" i="47"/>
  <c r="B5" i="47"/>
  <c r="A5" i="47"/>
  <c r="G4" i="47"/>
  <c r="E4" i="47"/>
  <c r="C4" i="47"/>
  <c r="B4" i="47"/>
  <c r="A4" i="47"/>
  <c r="E4" i="36"/>
  <c r="H22" i="29"/>
  <c r="H23" i="29"/>
  <c r="H24" i="29"/>
  <c r="H21" i="29"/>
  <c r="H14" i="29"/>
  <c r="H15" i="29"/>
  <c r="H16" i="29"/>
  <c r="H17" i="29"/>
  <c r="H18" i="29"/>
  <c r="H19" i="29"/>
  <c r="H20" i="29"/>
  <c r="F22" i="29"/>
  <c r="F23" i="29"/>
  <c r="F24" i="29"/>
  <c r="E22" i="29"/>
  <c r="E23" i="29"/>
  <c r="E24" i="29"/>
  <c r="E21" i="29"/>
  <c r="G23" i="46"/>
  <c r="F23" i="46"/>
  <c r="E23" i="46"/>
  <c r="C23" i="46"/>
  <c r="B23" i="46"/>
  <c r="A23" i="46"/>
  <c r="G22" i="46"/>
  <c r="F22" i="46"/>
  <c r="E22" i="46"/>
  <c r="C22" i="46"/>
  <c r="B22" i="46"/>
  <c r="A22" i="46"/>
  <c r="G21" i="46"/>
  <c r="F21" i="46"/>
  <c r="E21" i="46"/>
  <c r="C21" i="46"/>
  <c r="B21" i="46"/>
  <c r="A21" i="46"/>
  <c r="G20" i="46"/>
  <c r="E20" i="46"/>
  <c r="C20" i="46"/>
  <c r="B20" i="46"/>
  <c r="A20" i="46"/>
  <c r="G19" i="46"/>
  <c r="F19" i="46"/>
  <c r="E19" i="46"/>
  <c r="C19" i="46"/>
  <c r="B19" i="46"/>
  <c r="G18" i="46"/>
  <c r="F18" i="46"/>
  <c r="E18" i="46"/>
  <c r="C18" i="46"/>
  <c r="B18" i="46"/>
  <c r="G17" i="46"/>
  <c r="F17" i="46"/>
  <c r="E17" i="46"/>
  <c r="C17" i="46"/>
  <c r="B17" i="46"/>
  <c r="G16" i="46"/>
  <c r="F16" i="46"/>
  <c r="E16" i="46"/>
  <c r="C16" i="46"/>
  <c r="B16" i="46"/>
  <c r="G15" i="46"/>
  <c r="F15" i="46"/>
  <c r="E15" i="46"/>
  <c r="C15" i="46"/>
  <c r="B15" i="46"/>
  <c r="A15" i="46"/>
  <c r="G14" i="46"/>
  <c r="E14" i="46"/>
  <c r="C14" i="46"/>
  <c r="B14" i="46"/>
  <c r="A14" i="46"/>
  <c r="G13" i="46"/>
  <c r="F13" i="46"/>
  <c r="E13" i="46"/>
  <c r="C13" i="46"/>
  <c r="B13" i="46"/>
  <c r="A13" i="46"/>
  <c r="G12" i="46"/>
  <c r="F12" i="46"/>
  <c r="E12" i="46"/>
  <c r="C12" i="46"/>
  <c r="B12" i="46"/>
  <c r="A12" i="46"/>
  <c r="G11" i="46"/>
  <c r="F11" i="46"/>
  <c r="E11" i="46"/>
  <c r="C11" i="46"/>
  <c r="B11" i="46"/>
  <c r="A11" i="46"/>
  <c r="G10" i="46"/>
  <c r="F10" i="46"/>
  <c r="E10" i="46"/>
  <c r="C10" i="46"/>
  <c r="B10" i="46"/>
  <c r="A10" i="46"/>
  <c r="G9" i="46"/>
  <c r="F9" i="46"/>
  <c r="E9" i="46"/>
  <c r="C9" i="46"/>
  <c r="B9" i="46"/>
  <c r="A9" i="46"/>
  <c r="G8" i="46"/>
  <c r="F8" i="46"/>
  <c r="E8" i="46"/>
  <c r="C8" i="46"/>
  <c r="B8" i="46"/>
  <c r="A8" i="46"/>
  <c r="G7" i="46"/>
  <c r="F7" i="46"/>
  <c r="E7" i="46"/>
  <c r="C7" i="46"/>
  <c r="B7" i="46"/>
  <c r="A7" i="46"/>
  <c r="G6" i="46"/>
  <c r="E6" i="46"/>
  <c r="C6" i="46"/>
  <c r="B6" i="46"/>
  <c r="A6" i="46"/>
  <c r="G5" i="46"/>
  <c r="E5" i="46"/>
  <c r="C5" i="46"/>
  <c r="B5" i="46"/>
  <c r="A5" i="46"/>
  <c r="G4" i="46"/>
  <c r="E4" i="46"/>
  <c r="C4" i="46"/>
  <c r="B4" i="46"/>
  <c r="A4" i="46"/>
  <c r="G22" i="9"/>
  <c r="G25" i="9"/>
  <c r="G24" i="9"/>
  <c r="G23" i="9"/>
  <c r="A20" i="29"/>
  <c r="F20" i="29"/>
  <c r="E20" i="29"/>
  <c r="C20" i="29"/>
  <c r="B20" i="29"/>
  <c r="F19" i="29"/>
  <c r="E19" i="29"/>
  <c r="C19" i="29"/>
  <c r="B19" i="29"/>
  <c r="F18" i="29"/>
  <c r="E18" i="29"/>
  <c r="C18" i="29"/>
  <c r="B18" i="29"/>
  <c r="F17" i="29"/>
  <c r="E17" i="29"/>
  <c r="C17" i="29"/>
  <c r="B17" i="29"/>
  <c r="F16" i="29"/>
  <c r="E16" i="29"/>
  <c r="C16" i="29"/>
  <c r="B16" i="29"/>
  <c r="F15" i="29"/>
  <c r="E15" i="29"/>
  <c r="C15" i="29"/>
  <c r="B15" i="29"/>
  <c r="A15" i="29"/>
  <c r="E14" i="29"/>
  <c r="C14" i="29"/>
  <c r="B14" i="29"/>
  <c r="A14" i="29"/>
  <c r="F25" i="9"/>
  <c r="E25" i="9"/>
  <c r="C25" i="9"/>
  <c r="B25" i="9"/>
  <c r="A25" i="9"/>
  <c r="F24" i="9"/>
  <c r="E24" i="9"/>
  <c r="C24" i="9"/>
  <c r="B24" i="9"/>
  <c r="A24" i="9"/>
  <c r="F23" i="9"/>
  <c r="E23" i="9"/>
  <c r="C23" i="9"/>
  <c r="B23" i="9"/>
  <c r="A23" i="9"/>
  <c r="E22" i="9"/>
  <c r="C22" i="9"/>
  <c r="B22" i="9"/>
  <c r="A22" i="9"/>
  <c r="G21" i="9"/>
  <c r="F21" i="9"/>
  <c r="E21" i="9"/>
  <c r="C21" i="9"/>
  <c r="B21" i="9"/>
  <c r="G20" i="9"/>
  <c r="F20" i="9"/>
  <c r="E20" i="9"/>
  <c r="C20" i="9"/>
  <c r="B20" i="9"/>
  <c r="G19" i="9"/>
  <c r="F19" i="9"/>
  <c r="E19" i="9"/>
  <c r="C19" i="9"/>
  <c r="B19" i="9"/>
  <c r="G18" i="9"/>
  <c r="F18" i="9"/>
  <c r="E18" i="9"/>
  <c r="C18" i="9"/>
  <c r="B18" i="9"/>
  <c r="G17" i="9"/>
  <c r="F17" i="9"/>
  <c r="E17" i="9"/>
  <c r="C17" i="9"/>
  <c r="B17" i="9"/>
  <c r="G16" i="9"/>
  <c r="F16" i="9"/>
  <c r="E16" i="9"/>
  <c r="C16" i="9"/>
  <c r="B16" i="9"/>
  <c r="G15" i="9"/>
  <c r="F15" i="9"/>
  <c r="E15" i="9"/>
  <c r="C15" i="9"/>
  <c r="B15" i="9"/>
  <c r="A15" i="9"/>
  <c r="G14" i="9"/>
  <c r="E14" i="9"/>
  <c r="C14" i="9"/>
  <c r="B14" i="9"/>
  <c r="A14" i="9"/>
  <c r="G13" i="9"/>
  <c r="F13" i="9"/>
  <c r="E13" i="9"/>
  <c r="C13" i="9"/>
  <c r="B13" i="9"/>
  <c r="A13" i="9"/>
  <c r="G12" i="9"/>
  <c r="F12" i="9"/>
  <c r="E12" i="9"/>
  <c r="C12" i="9"/>
  <c r="B12" i="9"/>
  <c r="A12" i="9"/>
  <c r="G11" i="9"/>
  <c r="F11" i="9"/>
  <c r="E11" i="9"/>
  <c r="C11" i="9"/>
  <c r="B11" i="9"/>
  <c r="A11" i="9"/>
  <c r="G10" i="9"/>
  <c r="F10" i="9"/>
  <c r="E10" i="9"/>
  <c r="C10" i="9"/>
  <c r="B10" i="9"/>
  <c r="A10" i="9"/>
  <c r="G9" i="9"/>
  <c r="F9" i="9"/>
  <c r="E9" i="9"/>
  <c r="C9" i="9"/>
  <c r="B9" i="9"/>
  <c r="A9" i="9"/>
  <c r="G8" i="9"/>
  <c r="F8" i="9"/>
  <c r="E8" i="9"/>
  <c r="C8" i="9"/>
  <c r="B8" i="9"/>
  <c r="A8" i="9"/>
  <c r="G7" i="9"/>
  <c r="F7" i="9"/>
  <c r="E7" i="9"/>
  <c r="C7" i="9"/>
  <c r="B7" i="9"/>
  <c r="A7" i="9"/>
  <c r="G6" i="9"/>
  <c r="F6" i="9"/>
  <c r="E6" i="9"/>
  <c r="C6" i="9"/>
  <c r="B6" i="9"/>
  <c r="A6" i="9"/>
  <c r="G5" i="9"/>
  <c r="E5" i="9"/>
  <c r="C5" i="9"/>
  <c r="B5" i="9"/>
  <c r="A5" i="9"/>
  <c r="G4" i="9"/>
  <c r="E4" i="9"/>
  <c r="C4" i="9"/>
  <c r="B4" i="9"/>
  <c r="A4" i="9"/>
  <c r="G25" i="38"/>
  <c r="F25" i="38"/>
  <c r="E25" i="38"/>
  <c r="C25" i="38"/>
  <c r="B25" i="38"/>
  <c r="A25" i="38"/>
  <c r="G24" i="38"/>
  <c r="F24" i="38"/>
  <c r="E24" i="38"/>
  <c r="C24" i="38"/>
  <c r="B24" i="38"/>
  <c r="A24" i="38"/>
  <c r="G23" i="38"/>
  <c r="F23" i="38"/>
  <c r="E23" i="38"/>
  <c r="C23" i="38"/>
  <c r="B23" i="38"/>
  <c r="A23" i="38"/>
  <c r="G22" i="38"/>
  <c r="E22" i="38"/>
  <c r="C22" i="38"/>
  <c r="B22" i="38"/>
  <c r="A22" i="38"/>
  <c r="G21" i="38"/>
  <c r="F21" i="38"/>
  <c r="E21" i="38"/>
  <c r="C21" i="38"/>
  <c r="B21" i="38"/>
  <c r="G20" i="38"/>
  <c r="F20" i="38"/>
  <c r="E20" i="38"/>
  <c r="C20" i="38"/>
  <c r="B20" i="38"/>
  <c r="G19" i="38"/>
  <c r="F19" i="38"/>
  <c r="E19" i="38"/>
  <c r="C19" i="38"/>
  <c r="B19" i="38"/>
  <c r="G18" i="38"/>
  <c r="F18" i="38"/>
  <c r="E18" i="38"/>
  <c r="C18" i="38"/>
  <c r="B18" i="38"/>
  <c r="G17" i="38"/>
  <c r="F17" i="38"/>
  <c r="E17" i="38"/>
  <c r="C17" i="38"/>
  <c r="B17" i="38"/>
  <c r="G16" i="38"/>
  <c r="F16" i="38"/>
  <c r="E16" i="38"/>
  <c r="C16" i="38"/>
  <c r="B16" i="38"/>
  <c r="G15" i="38"/>
  <c r="F15" i="38"/>
  <c r="E15" i="38"/>
  <c r="C15" i="38"/>
  <c r="B15" i="38"/>
  <c r="A15" i="38"/>
  <c r="G14" i="38"/>
  <c r="E14" i="38"/>
  <c r="C14" i="38"/>
  <c r="B14" i="38"/>
  <c r="A14" i="38"/>
  <c r="G13" i="38"/>
  <c r="F13" i="38"/>
  <c r="E13" i="38"/>
  <c r="C13" i="38"/>
  <c r="B13" i="38"/>
  <c r="A13" i="38"/>
  <c r="G12" i="38"/>
  <c r="F12" i="38"/>
  <c r="E12" i="38"/>
  <c r="C12" i="38"/>
  <c r="B12" i="38"/>
  <c r="A12" i="38"/>
  <c r="G11" i="38"/>
  <c r="F11" i="38"/>
  <c r="E11" i="38"/>
  <c r="C11" i="38"/>
  <c r="B11" i="38"/>
  <c r="A11" i="38"/>
  <c r="G10" i="38"/>
  <c r="F10" i="38"/>
  <c r="E10" i="38"/>
  <c r="C10" i="38"/>
  <c r="B10" i="38"/>
  <c r="A10" i="38"/>
  <c r="G9" i="38"/>
  <c r="F9" i="38"/>
  <c r="E9" i="38"/>
  <c r="C9" i="38"/>
  <c r="B9" i="38"/>
  <c r="A9" i="38"/>
  <c r="G8" i="38"/>
  <c r="F8" i="38"/>
  <c r="E8" i="38"/>
  <c r="C8" i="38"/>
  <c r="B8" i="38"/>
  <c r="A8" i="38"/>
  <c r="G7" i="38"/>
  <c r="F7" i="38"/>
  <c r="E7" i="38"/>
  <c r="C7" i="38"/>
  <c r="B7" i="38"/>
  <c r="A7" i="38"/>
  <c r="G6" i="38"/>
  <c r="F6" i="38"/>
  <c r="E6" i="38"/>
  <c r="C6" i="38"/>
  <c r="B6" i="38"/>
  <c r="A6" i="38"/>
  <c r="G5" i="38"/>
  <c r="E5" i="38"/>
  <c r="C5" i="38"/>
  <c r="B5" i="38"/>
  <c r="A5" i="38"/>
  <c r="G4" i="38"/>
  <c r="E4" i="38"/>
  <c r="C4" i="38"/>
  <c r="B4" i="38"/>
  <c r="A4" i="38"/>
  <c r="G25" i="39"/>
  <c r="F25" i="39"/>
  <c r="E25" i="39"/>
  <c r="C25" i="39"/>
  <c r="B25" i="39"/>
  <c r="A25" i="39"/>
  <c r="G24" i="39"/>
  <c r="F24" i="39"/>
  <c r="E24" i="39"/>
  <c r="C24" i="39"/>
  <c r="B24" i="39"/>
  <c r="A24" i="39"/>
  <c r="G23" i="39"/>
  <c r="F23" i="39"/>
  <c r="E23" i="39"/>
  <c r="C23" i="39"/>
  <c r="B23" i="39"/>
  <c r="A23" i="39"/>
  <c r="G22" i="39"/>
  <c r="E22" i="39"/>
  <c r="C22" i="39"/>
  <c r="B22" i="39"/>
  <c r="A22" i="39"/>
  <c r="G21" i="39"/>
  <c r="F21" i="39"/>
  <c r="E21" i="39"/>
  <c r="C21" i="39"/>
  <c r="B21" i="39"/>
  <c r="G20" i="39"/>
  <c r="F20" i="39"/>
  <c r="E20" i="39"/>
  <c r="C20" i="39"/>
  <c r="B20" i="39"/>
  <c r="G19" i="39"/>
  <c r="F19" i="39"/>
  <c r="E19" i="39"/>
  <c r="C19" i="39"/>
  <c r="B19" i="39"/>
  <c r="G18" i="39"/>
  <c r="F18" i="39"/>
  <c r="E18" i="39"/>
  <c r="C18" i="39"/>
  <c r="B18" i="39"/>
  <c r="G17" i="39"/>
  <c r="F17" i="39"/>
  <c r="E17" i="39"/>
  <c r="C17" i="39"/>
  <c r="B17" i="39"/>
  <c r="G16" i="39"/>
  <c r="F16" i="39"/>
  <c r="E16" i="39"/>
  <c r="C16" i="39"/>
  <c r="B16" i="39"/>
  <c r="G15" i="39"/>
  <c r="F15" i="39"/>
  <c r="E15" i="39"/>
  <c r="C15" i="39"/>
  <c r="B15" i="39"/>
  <c r="A15" i="39"/>
  <c r="G14" i="39"/>
  <c r="E14" i="39"/>
  <c r="C14" i="39"/>
  <c r="B14" i="39"/>
  <c r="A14" i="39"/>
  <c r="F13" i="39"/>
  <c r="E13" i="39"/>
  <c r="C13" i="39"/>
  <c r="B13" i="39"/>
  <c r="A13" i="39"/>
  <c r="G12" i="39"/>
  <c r="F12" i="39"/>
  <c r="E12" i="39"/>
  <c r="C12" i="39"/>
  <c r="B12" i="39"/>
  <c r="A12" i="39"/>
  <c r="G11" i="39"/>
  <c r="F11" i="39"/>
  <c r="E11" i="39"/>
  <c r="C11" i="39"/>
  <c r="B11" i="39"/>
  <c r="A11" i="39"/>
  <c r="G10" i="39"/>
  <c r="F10" i="39"/>
  <c r="E10" i="39"/>
  <c r="C10" i="39"/>
  <c r="B10" i="39"/>
  <c r="A10" i="39"/>
  <c r="G9" i="39"/>
  <c r="F9" i="39"/>
  <c r="E9" i="39"/>
  <c r="C9" i="39"/>
  <c r="B9" i="39"/>
  <c r="A9" i="39"/>
  <c r="G8" i="39"/>
  <c r="F8" i="39"/>
  <c r="E8" i="39"/>
  <c r="C8" i="39"/>
  <c r="B8" i="39"/>
  <c r="A8" i="39"/>
  <c r="G7" i="39"/>
  <c r="F7" i="39"/>
  <c r="E7" i="39"/>
  <c r="C7" i="39"/>
  <c r="B7" i="39"/>
  <c r="A7" i="39"/>
  <c r="G6" i="39"/>
  <c r="F6" i="39"/>
  <c r="E6" i="39"/>
  <c r="C6" i="39"/>
  <c r="B6" i="39"/>
  <c r="A6" i="39"/>
  <c r="G5" i="39"/>
  <c r="E5" i="39"/>
  <c r="C5" i="39"/>
  <c r="B5" i="39"/>
  <c r="A5" i="39"/>
  <c r="G4" i="39"/>
  <c r="E4" i="39"/>
  <c r="C4" i="39"/>
  <c r="B4" i="39"/>
  <c r="A4" i="39"/>
  <c r="G25" i="40"/>
  <c r="F25" i="40"/>
  <c r="E25" i="40"/>
  <c r="C25" i="40"/>
  <c r="B25" i="40"/>
  <c r="A25" i="40"/>
  <c r="G24" i="40"/>
  <c r="F24" i="40"/>
  <c r="E24" i="40"/>
  <c r="C24" i="40"/>
  <c r="B24" i="40"/>
  <c r="A24" i="40"/>
  <c r="G23" i="40"/>
  <c r="F23" i="40"/>
  <c r="E23" i="40"/>
  <c r="C23" i="40"/>
  <c r="B23" i="40"/>
  <c r="A23" i="40"/>
  <c r="G22" i="40"/>
  <c r="E22" i="40"/>
  <c r="C22" i="40"/>
  <c r="B22" i="40"/>
  <c r="A22" i="40"/>
  <c r="G21" i="40"/>
  <c r="F21" i="40"/>
  <c r="E21" i="40"/>
  <c r="C21" i="40"/>
  <c r="B21" i="40"/>
  <c r="G20" i="40"/>
  <c r="F20" i="40"/>
  <c r="E20" i="40"/>
  <c r="C20" i="40"/>
  <c r="B20" i="40"/>
  <c r="G19" i="40"/>
  <c r="F19" i="40"/>
  <c r="E19" i="40"/>
  <c r="C19" i="40"/>
  <c r="B19" i="40"/>
  <c r="G18" i="40"/>
  <c r="F18" i="40"/>
  <c r="E18" i="40"/>
  <c r="C18" i="40"/>
  <c r="B18" i="40"/>
  <c r="G17" i="40"/>
  <c r="F17" i="40"/>
  <c r="E17" i="40"/>
  <c r="C17" i="40"/>
  <c r="B17" i="40"/>
  <c r="G16" i="40"/>
  <c r="F16" i="40"/>
  <c r="E16" i="40"/>
  <c r="C16" i="40"/>
  <c r="B16" i="40"/>
  <c r="G15" i="40"/>
  <c r="F15" i="40"/>
  <c r="E15" i="40"/>
  <c r="C15" i="40"/>
  <c r="B15" i="40"/>
  <c r="A15" i="40"/>
  <c r="G14" i="40"/>
  <c r="E14" i="40"/>
  <c r="C14" i="40"/>
  <c r="B14" i="40"/>
  <c r="A14" i="40"/>
  <c r="G13" i="40"/>
  <c r="F13" i="40"/>
  <c r="E13" i="40"/>
  <c r="C13" i="40"/>
  <c r="B13" i="40"/>
  <c r="A13" i="40"/>
  <c r="G12" i="40"/>
  <c r="F12" i="40"/>
  <c r="E12" i="40"/>
  <c r="C12" i="40"/>
  <c r="B12" i="40"/>
  <c r="A12" i="40"/>
  <c r="G11" i="40"/>
  <c r="F11" i="40"/>
  <c r="E11" i="40"/>
  <c r="C11" i="40"/>
  <c r="B11" i="40"/>
  <c r="A11" i="40"/>
  <c r="G10" i="40"/>
  <c r="F10" i="40"/>
  <c r="E10" i="40"/>
  <c r="C10" i="40"/>
  <c r="B10" i="40"/>
  <c r="A10" i="40"/>
  <c r="G9" i="40"/>
  <c r="F9" i="40"/>
  <c r="E9" i="40"/>
  <c r="C9" i="40"/>
  <c r="B9" i="40"/>
  <c r="A9" i="40"/>
  <c r="G8" i="40"/>
  <c r="F8" i="40"/>
  <c r="E8" i="40"/>
  <c r="C8" i="40"/>
  <c r="B8" i="40"/>
  <c r="A8" i="40"/>
  <c r="G7" i="40"/>
  <c r="F7" i="40"/>
  <c r="E7" i="40"/>
  <c r="C7" i="40"/>
  <c r="B7" i="40"/>
  <c r="A7" i="40"/>
  <c r="G6" i="40"/>
  <c r="F6" i="40"/>
  <c r="E6" i="40"/>
  <c r="C6" i="40"/>
  <c r="B6" i="40"/>
  <c r="A6" i="40"/>
  <c r="G5" i="40"/>
  <c r="E5" i="40"/>
  <c r="C5" i="40"/>
  <c r="B5" i="40"/>
  <c r="A5" i="40"/>
  <c r="G4" i="40"/>
  <c r="E4" i="40"/>
  <c r="C4" i="40"/>
  <c r="B4" i="40"/>
  <c r="A4" i="40"/>
  <c r="G25" i="41"/>
  <c r="F25" i="41"/>
  <c r="E25" i="41"/>
  <c r="C25" i="41"/>
  <c r="B25" i="41"/>
  <c r="A25" i="41"/>
  <c r="G24" i="41"/>
  <c r="F24" i="41"/>
  <c r="E24" i="41"/>
  <c r="C24" i="41"/>
  <c r="B24" i="41"/>
  <c r="A24" i="41"/>
  <c r="G23" i="41"/>
  <c r="F23" i="41"/>
  <c r="E23" i="41"/>
  <c r="C23" i="41"/>
  <c r="B23" i="41"/>
  <c r="A23" i="41"/>
  <c r="G22" i="41"/>
  <c r="E22" i="41"/>
  <c r="C22" i="41"/>
  <c r="B22" i="41"/>
  <c r="A22" i="41"/>
  <c r="G21" i="41"/>
  <c r="F21" i="41"/>
  <c r="E21" i="41"/>
  <c r="C21" i="41"/>
  <c r="B21" i="41"/>
  <c r="G20" i="41"/>
  <c r="F20" i="41"/>
  <c r="E20" i="41"/>
  <c r="C20" i="41"/>
  <c r="B20" i="41"/>
  <c r="G19" i="41"/>
  <c r="F19" i="41"/>
  <c r="E19" i="41"/>
  <c r="C19" i="41"/>
  <c r="B19" i="41"/>
  <c r="G18" i="41"/>
  <c r="F18" i="41"/>
  <c r="E18" i="41"/>
  <c r="C18" i="41"/>
  <c r="B18" i="41"/>
  <c r="G17" i="41"/>
  <c r="F17" i="41"/>
  <c r="E17" i="41"/>
  <c r="C17" i="41"/>
  <c r="B17" i="41"/>
  <c r="G16" i="41"/>
  <c r="F16" i="41"/>
  <c r="E16" i="41"/>
  <c r="C16" i="41"/>
  <c r="B16" i="41"/>
  <c r="G15" i="41"/>
  <c r="F15" i="41"/>
  <c r="E15" i="41"/>
  <c r="C15" i="41"/>
  <c r="B15" i="41"/>
  <c r="A15" i="41"/>
  <c r="G14" i="41"/>
  <c r="E14" i="41"/>
  <c r="C14" i="41"/>
  <c r="B14" i="41"/>
  <c r="A14" i="41"/>
  <c r="G13" i="41"/>
  <c r="F13" i="41"/>
  <c r="E13" i="41"/>
  <c r="C13" i="41"/>
  <c r="B13" i="41"/>
  <c r="A13" i="41"/>
  <c r="G12" i="41"/>
  <c r="F12" i="41"/>
  <c r="E12" i="41"/>
  <c r="C12" i="41"/>
  <c r="B12" i="41"/>
  <c r="A12" i="41"/>
  <c r="G11" i="41"/>
  <c r="F11" i="41"/>
  <c r="E11" i="41"/>
  <c r="C11" i="41"/>
  <c r="B11" i="41"/>
  <c r="A11" i="41"/>
  <c r="G10" i="41"/>
  <c r="F10" i="41"/>
  <c r="E10" i="41"/>
  <c r="C10" i="41"/>
  <c r="B10" i="41"/>
  <c r="A10" i="41"/>
  <c r="G9" i="41"/>
  <c r="F9" i="41"/>
  <c r="E9" i="41"/>
  <c r="C9" i="41"/>
  <c r="B9" i="41"/>
  <c r="A9" i="41"/>
  <c r="G8" i="41"/>
  <c r="F8" i="41"/>
  <c r="E8" i="41"/>
  <c r="C8" i="41"/>
  <c r="B8" i="41"/>
  <c r="A8" i="41"/>
  <c r="G7" i="41"/>
  <c r="F7" i="41"/>
  <c r="E7" i="41"/>
  <c r="C7" i="41"/>
  <c r="B7" i="41"/>
  <c r="A7" i="41"/>
  <c r="G6" i="41"/>
  <c r="F6" i="41"/>
  <c r="E6" i="41"/>
  <c r="C6" i="41"/>
  <c r="B6" i="41"/>
  <c r="A6" i="41"/>
  <c r="G5" i="41"/>
  <c r="E5" i="41"/>
  <c r="C5" i="41"/>
  <c r="B5" i="41"/>
  <c r="A5" i="41"/>
  <c r="G4" i="41"/>
  <c r="E4" i="41"/>
  <c r="C4" i="41"/>
  <c r="B4" i="41"/>
  <c r="A4" i="41"/>
  <c r="G25" i="42"/>
  <c r="F25" i="42"/>
  <c r="E25" i="42"/>
  <c r="C25" i="42"/>
  <c r="B25" i="42"/>
  <c r="A25" i="42"/>
  <c r="G24" i="42"/>
  <c r="F24" i="42"/>
  <c r="E24" i="42"/>
  <c r="C24" i="42"/>
  <c r="B24" i="42"/>
  <c r="A24" i="42"/>
  <c r="G23" i="42"/>
  <c r="F23" i="42"/>
  <c r="E23" i="42"/>
  <c r="C23" i="42"/>
  <c r="B23" i="42"/>
  <c r="A23" i="42"/>
  <c r="G22" i="42"/>
  <c r="E22" i="42"/>
  <c r="C22" i="42"/>
  <c r="B22" i="42"/>
  <c r="A22" i="42"/>
  <c r="G21" i="42"/>
  <c r="F21" i="42"/>
  <c r="E21" i="42"/>
  <c r="C21" i="42"/>
  <c r="B21" i="42"/>
  <c r="G20" i="42"/>
  <c r="F20" i="42"/>
  <c r="E20" i="42"/>
  <c r="C20" i="42"/>
  <c r="B20" i="42"/>
  <c r="G19" i="42"/>
  <c r="F19" i="42"/>
  <c r="E19" i="42"/>
  <c r="C19" i="42"/>
  <c r="B19" i="42"/>
  <c r="G18" i="42"/>
  <c r="F18" i="42"/>
  <c r="E18" i="42"/>
  <c r="C18" i="42"/>
  <c r="B18" i="42"/>
  <c r="G17" i="42"/>
  <c r="F17" i="42"/>
  <c r="E17" i="42"/>
  <c r="C17" i="42"/>
  <c r="B17" i="42"/>
  <c r="G16" i="42"/>
  <c r="F16" i="42"/>
  <c r="E16" i="42"/>
  <c r="C16" i="42"/>
  <c r="B16" i="42"/>
  <c r="G15" i="42"/>
  <c r="F15" i="42"/>
  <c r="E15" i="42"/>
  <c r="C15" i="42"/>
  <c r="B15" i="42"/>
  <c r="A15" i="42"/>
  <c r="G14" i="42"/>
  <c r="E14" i="42"/>
  <c r="C14" i="42"/>
  <c r="B14" i="42"/>
  <c r="A14" i="42"/>
  <c r="G13" i="42"/>
  <c r="F13" i="42"/>
  <c r="E13" i="42"/>
  <c r="C13" i="42"/>
  <c r="B13" i="42"/>
  <c r="A13" i="42"/>
  <c r="G12" i="42"/>
  <c r="F12" i="42"/>
  <c r="E12" i="42"/>
  <c r="C12" i="42"/>
  <c r="B12" i="42"/>
  <c r="A12" i="42"/>
  <c r="G11" i="42"/>
  <c r="F11" i="42"/>
  <c r="E11" i="42"/>
  <c r="C11" i="42"/>
  <c r="B11" i="42"/>
  <c r="A11" i="42"/>
  <c r="G10" i="42"/>
  <c r="F10" i="42"/>
  <c r="E10" i="42"/>
  <c r="C10" i="42"/>
  <c r="B10" i="42"/>
  <c r="A10" i="42"/>
  <c r="G9" i="42"/>
  <c r="F9" i="42"/>
  <c r="E9" i="42"/>
  <c r="C9" i="42"/>
  <c r="B9" i="42"/>
  <c r="A9" i="42"/>
  <c r="G8" i="42"/>
  <c r="F8" i="42"/>
  <c r="E8" i="42"/>
  <c r="C8" i="42"/>
  <c r="B8" i="42"/>
  <c r="A8" i="42"/>
  <c r="G7" i="42"/>
  <c r="F7" i="42"/>
  <c r="E7" i="42"/>
  <c r="C7" i="42"/>
  <c r="B7" i="42"/>
  <c r="A7" i="42"/>
  <c r="G6" i="42"/>
  <c r="F6" i="42"/>
  <c r="E6" i="42"/>
  <c r="C6" i="42"/>
  <c r="B6" i="42"/>
  <c r="A6" i="42"/>
  <c r="G5" i="42"/>
  <c r="E5" i="42"/>
  <c r="C5" i="42"/>
  <c r="B5" i="42"/>
  <c r="A5" i="42"/>
  <c r="G4" i="42"/>
  <c r="E4" i="42"/>
  <c r="C4" i="42"/>
  <c r="B4" i="42"/>
  <c r="A4" i="42"/>
  <c r="A22" i="43"/>
  <c r="A14" i="43"/>
  <c r="A15" i="43"/>
  <c r="A23" i="43"/>
  <c r="A24" i="43"/>
  <c r="A25" i="43"/>
  <c r="F6" i="43"/>
  <c r="F7" i="43"/>
  <c r="F8" i="43"/>
  <c r="F9" i="43"/>
  <c r="F10" i="43"/>
  <c r="F11" i="43"/>
  <c r="F12" i="43"/>
  <c r="F13" i="43"/>
  <c r="F15" i="43"/>
  <c r="F16" i="43"/>
  <c r="F17" i="43"/>
  <c r="F18" i="43"/>
  <c r="F19" i="43"/>
  <c r="F20" i="43"/>
  <c r="F21" i="43"/>
  <c r="F23" i="43"/>
  <c r="F24" i="43"/>
  <c r="F25" i="43"/>
  <c r="B24" i="43"/>
  <c r="B25" i="43"/>
  <c r="B23" i="43"/>
  <c r="B16" i="43"/>
  <c r="B17" i="43"/>
  <c r="B18" i="43"/>
  <c r="B19" i="43"/>
  <c r="B20" i="43"/>
  <c r="B21" i="43"/>
  <c r="B15" i="43"/>
  <c r="B6" i="43"/>
  <c r="B7" i="43"/>
  <c r="B8" i="43"/>
  <c r="B9" i="43"/>
  <c r="B10" i="43"/>
  <c r="B11" i="43"/>
  <c r="B12" i="43"/>
  <c r="B13" i="43"/>
  <c r="B5" i="43"/>
  <c r="A5" i="43"/>
  <c r="G8" i="43"/>
  <c r="G9" i="43"/>
  <c r="G10" i="43"/>
  <c r="G11" i="43"/>
  <c r="G12" i="43"/>
  <c r="G13" i="43"/>
  <c r="G14" i="43"/>
  <c r="G15" i="43"/>
  <c r="G16" i="43"/>
  <c r="G17" i="43"/>
  <c r="G18" i="43"/>
  <c r="G19" i="43"/>
  <c r="G20" i="43"/>
  <c r="G21" i="43"/>
  <c r="G22" i="43"/>
  <c r="G23" i="43"/>
  <c r="G24" i="43"/>
  <c r="G25" i="43"/>
  <c r="C7" i="43"/>
  <c r="E7" i="43"/>
  <c r="G7" i="43"/>
  <c r="A7" i="43"/>
  <c r="E14" i="43"/>
  <c r="E15" i="43"/>
  <c r="E16" i="43"/>
  <c r="E17" i="43"/>
  <c r="E18" i="43"/>
  <c r="E19" i="43"/>
  <c r="E20" i="43"/>
  <c r="E21" i="43"/>
  <c r="E22" i="43"/>
  <c r="E23" i="43"/>
  <c r="E24" i="43"/>
  <c r="E25" i="43"/>
  <c r="C14" i="43"/>
  <c r="C15" i="43"/>
  <c r="C16" i="43"/>
  <c r="C17" i="43"/>
  <c r="C18" i="43"/>
  <c r="C19" i="43"/>
  <c r="C20" i="43"/>
  <c r="C21" i="43"/>
  <c r="C22" i="43"/>
  <c r="C23" i="43"/>
  <c r="C24" i="43"/>
  <c r="C25" i="43"/>
  <c r="B14" i="43"/>
  <c r="B22" i="43"/>
  <c r="G6" i="43"/>
  <c r="G5" i="43"/>
  <c r="G4" i="43"/>
  <c r="C2" i="35"/>
  <c r="F3" i="8"/>
  <c r="B2" i="47"/>
  <c r="B2" i="46"/>
  <c r="B2" i="29"/>
  <c r="B2" i="9"/>
  <c r="B2" i="38"/>
  <c r="B2" i="39"/>
  <c r="B2" i="40"/>
  <c r="B2" i="41"/>
  <c r="B2" i="42"/>
  <c r="B2" i="43"/>
  <c r="B2" i="4"/>
  <c r="D26" i="38"/>
  <c r="C24" i="46"/>
  <c r="A66" i="39" l="1"/>
  <c r="A66" i="40"/>
  <c r="A66" i="43"/>
  <c r="A66" i="42"/>
  <c r="A66" i="41"/>
  <c r="A27" i="40" a="1"/>
  <c r="A27" i="40" s="1"/>
  <c r="A27" i="42" a="1"/>
  <c r="A27" i="42" s="1"/>
  <c r="B26" i="29"/>
  <c r="A27" i="41" a="1"/>
  <c r="A27" i="41" s="1"/>
  <c r="A27" i="39" a="1"/>
  <c r="A27" i="39" s="1"/>
  <c r="A27" i="9" a="1"/>
  <c r="A27" i="9" s="1"/>
  <c r="D56" i="29"/>
  <c r="D36" i="29"/>
  <c r="D35" i="29"/>
  <c r="C56" i="29"/>
  <c r="C36" i="29"/>
  <c r="C35" i="29"/>
  <c r="C29" i="29"/>
  <c r="A22" i="29"/>
  <c r="B22" i="29"/>
  <c r="C22" i="29"/>
  <c r="B24" i="29"/>
  <c r="B23" i="29"/>
  <c r="A23" i="29"/>
  <c r="A24" i="29"/>
  <c r="A27" i="46"/>
  <c r="B27" i="46"/>
  <c r="C27" i="46"/>
  <c r="E27" i="46"/>
  <c r="A21" i="29"/>
  <c r="B32" i="9"/>
  <c r="E32" i="29" l="1"/>
  <c r="F32" i="29"/>
  <c r="G32" i="29"/>
  <c r="E33" i="29"/>
  <c r="F33" i="29"/>
  <c r="G33" i="29"/>
  <c r="E34" i="29"/>
  <c r="F34" i="29"/>
  <c r="G34" i="29"/>
  <c r="E35" i="29"/>
  <c r="F35" i="29"/>
  <c r="G35" i="29"/>
  <c r="E36" i="29"/>
  <c r="F36" i="29"/>
  <c r="G36" i="29"/>
  <c r="E37" i="29"/>
  <c r="F37" i="29"/>
  <c r="G37" i="29"/>
  <c r="E38" i="29"/>
  <c r="F38" i="29"/>
  <c r="G38" i="29"/>
  <c r="E39" i="29"/>
  <c r="F39" i="29"/>
  <c r="G39" i="29"/>
  <c r="E40" i="29"/>
  <c r="F40" i="29"/>
  <c r="G40" i="29"/>
  <c r="E41" i="29"/>
  <c r="F41" i="29"/>
  <c r="G41" i="29"/>
  <c r="E42" i="29"/>
  <c r="F42" i="29"/>
  <c r="G42" i="29"/>
  <c r="E43" i="29"/>
  <c r="F43" i="29"/>
  <c r="G43" i="29"/>
  <c r="E44" i="29"/>
  <c r="F44" i="29"/>
  <c r="G44" i="29"/>
  <c r="E45" i="29"/>
  <c r="F45" i="29"/>
  <c r="G45" i="29"/>
  <c r="E46" i="29"/>
  <c r="F46" i="29"/>
  <c r="G46" i="29"/>
  <c r="E47" i="29"/>
  <c r="F47" i="29"/>
  <c r="G47" i="29"/>
  <c r="E48" i="29"/>
  <c r="F48" i="29"/>
  <c r="G48" i="29"/>
  <c r="E49" i="29"/>
  <c r="F49" i="29"/>
  <c r="G49" i="29"/>
  <c r="E50" i="29"/>
  <c r="F50" i="29"/>
  <c r="G50" i="29"/>
  <c r="E51" i="29"/>
  <c r="F51" i="29"/>
  <c r="G51" i="29"/>
  <c r="E52" i="29"/>
  <c r="F52" i="29"/>
  <c r="G52" i="29"/>
  <c r="E53" i="29"/>
  <c r="F53" i="29"/>
  <c r="G53" i="29"/>
  <c r="E54" i="29"/>
  <c r="F54" i="29"/>
  <c r="G54" i="29"/>
  <c r="E55" i="29"/>
  <c r="F55" i="29"/>
  <c r="G55" i="29"/>
  <c r="E56" i="29"/>
  <c r="F56" i="29"/>
  <c r="G56" i="29"/>
  <c r="E57" i="29"/>
  <c r="F57" i="29"/>
  <c r="G57" i="29"/>
  <c r="E58" i="29"/>
  <c r="F58" i="29"/>
  <c r="G58" i="29"/>
  <c r="E59" i="29"/>
  <c r="F59" i="29"/>
  <c r="G59" i="29"/>
  <c r="F31" i="29"/>
  <c r="G31" i="29"/>
  <c r="E31" i="29"/>
  <c r="C45" i="47" l="1"/>
  <c r="D45" i="47"/>
  <c r="E45" i="47"/>
  <c r="H48" i="29"/>
  <c r="I48" i="29"/>
  <c r="J48" i="29"/>
  <c r="C11" i="36"/>
  <c r="D4" i="36"/>
  <c r="C4" i="36"/>
  <c r="B4" i="36"/>
  <c r="A4" i="36"/>
  <c r="I63" i="29" l="1"/>
  <c r="F63" i="29"/>
  <c r="E62" i="29"/>
  <c r="H63" i="29"/>
  <c r="K60" i="29"/>
  <c r="F62" i="29"/>
  <c r="E63" i="29"/>
  <c r="E61" i="29"/>
  <c r="E60" i="29"/>
  <c r="C63" i="29"/>
  <c r="C62" i="29"/>
  <c r="C61" i="29"/>
  <c r="G68" i="9" l="1"/>
  <c r="F68" i="9"/>
  <c r="F67" i="9"/>
  <c r="F66" i="9"/>
  <c r="C68" i="9"/>
  <c r="C67" i="9"/>
  <c r="C66" i="9"/>
  <c r="B63" i="29"/>
  <c r="A63" i="29"/>
  <c r="C11" i="35" l="1"/>
  <c r="C5" i="35" l="1"/>
  <c r="B5" i="35"/>
  <c r="A5" i="35"/>
  <c r="D22" i="8"/>
  <c r="D21" i="8"/>
  <c r="D20" i="8"/>
  <c r="D19" i="8"/>
  <c r="D18" i="8"/>
  <c r="D17" i="8"/>
  <c r="D16" i="8"/>
  <c r="J30" i="29"/>
  <c r="I30" i="29"/>
  <c r="H30" i="29"/>
  <c r="J32" i="29"/>
  <c r="G30" i="29"/>
  <c r="F30" i="29"/>
  <c r="E30" i="29"/>
  <c r="B30" i="29"/>
  <c r="H25" i="29"/>
  <c r="F26" i="29"/>
  <c r="G26" i="29"/>
  <c r="E26" i="29"/>
  <c r="B28" i="29"/>
  <c r="A28" i="29"/>
  <c r="H28" i="29"/>
  <c r="J27" i="29"/>
  <c r="C24" i="29"/>
  <c r="C23" i="29"/>
  <c r="C21" i="29"/>
  <c r="B21" i="29"/>
  <c r="A3" i="29"/>
  <c r="A2" i="29"/>
  <c r="H67" i="9"/>
  <c r="H68" i="9"/>
  <c r="A67" i="9"/>
  <c r="A68" i="9"/>
  <c r="H66" i="9"/>
  <c r="B31" i="9"/>
  <c r="E13" i="43"/>
  <c r="C13" i="43"/>
  <c r="A13" i="43"/>
  <c r="E12" i="43"/>
  <c r="C12" i="43"/>
  <c r="A12" i="43"/>
  <c r="E11" i="43"/>
  <c r="C11" i="43"/>
  <c r="A11" i="43"/>
  <c r="E10" i="43"/>
  <c r="C10" i="43"/>
  <c r="A10" i="43"/>
  <c r="E9" i="43"/>
  <c r="C9" i="43"/>
  <c r="A9" i="43"/>
  <c r="E8" i="43"/>
  <c r="C8" i="43"/>
  <c r="A8" i="43"/>
  <c r="E6" i="43"/>
  <c r="C6" i="43"/>
  <c r="A6" i="43"/>
  <c r="E5" i="43"/>
  <c r="C5" i="43"/>
  <c r="E4" i="43"/>
  <c r="C4" i="43"/>
  <c r="B4" i="43"/>
  <c r="A4" i="43"/>
  <c r="D26" i="43"/>
  <c r="D26" i="42"/>
  <c r="D26" i="41"/>
  <c r="D26" i="40"/>
  <c r="G27" i="43"/>
  <c r="G27" i="42"/>
  <c r="G27" i="41"/>
  <c r="G27" i="40"/>
  <c r="G27" i="39"/>
  <c r="G27" i="38"/>
  <c r="D26" i="39"/>
  <c r="G27" i="9"/>
  <c r="F2" i="43"/>
  <c r="F2" i="42"/>
  <c r="F2" i="41"/>
  <c r="F2" i="40"/>
  <c r="F2" i="39"/>
  <c r="F2" i="38"/>
  <c r="F2" i="9"/>
  <c r="K53" i="29" l="1"/>
  <c r="A49" i="29"/>
  <c r="H49" i="29"/>
  <c r="I49" i="29"/>
  <c r="J49" i="29"/>
  <c r="B8" i="35"/>
  <c r="E14" i="35" l="1"/>
  <c r="E52" i="47"/>
  <c r="D52" i="47"/>
  <c r="C52" i="47"/>
  <c r="E51" i="47"/>
  <c r="D51" i="47"/>
  <c r="C51" i="47"/>
  <c r="E50" i="47"/>
  <c r="D50" i="47"/>
  <c r="C50" i="47"/>
  <c r="E49" i="47"/>
  <c r="D49" i="47"/>
  <c r="C49" i="47"/>
  <c r="E48" i="47"/>
  <c r="D48" i="47"/>
  <c r="C48" i="47"/>
  <c r="E47" i="47"/>
  <c r="D47" i="47"/>
  <c r="C47" i="47"/>
  <c r="C46" i="47"/>
  <c r="E44" i="47"/>
  <c r="D44" i="47"/>
  <c r="C44" i="47"/>
  <c r="B44" i="47"/>
  <c r="E43" i="47"/>
  <c r="D43" i="47"/>
  <c r="C43" i="47"/>
  <c r="E42" i="47"/>
  <c r="D42" i="47"/>
  <c r="C42" i="47"/>
  <c r="E41" i="47"/>
  <c r="D41" i="47"/>
  <c r="C41" i="47"/>
  <c r="E40" i="47"/>
  <c r="D40" i="47"/>
  <c r="C40" i="47"/>
  <c r="E39" i="47"/>
  <c r="D39" i="47"/>
  <c r="C39" i="47"/>
  <c r="E38" i="47"/>
  <c r="D38" i="47"/>
  <c r="C38" i="47"/>
  <c r="E37" i="47"/>
  <c r="D37" i="47"/>
  <c r="C37" i="47"/>
  <c r="E36" i="47"/>
  <c r="D36" i="47"/>
  <c r="C36" i="47"/>
  <c r="E35" i="47"/>
  <c r="D35" i="47"/>
  <c r="C35" i="47"/>
  <c r="E34" i="47"/>
  <c r="D34" i="47"/>
  <c r="C34" i="47"/>
  <c r="E33" i="47"/>
  <c r="D33" i="47"/>
  <c r="C33" i="47"/>
  <c r="E32" i="47"/>
  <c r="D32" i="47"/>
  <c r="C32" i="47"/>
  <c r="E31" i="47"/>
  <c r="D31" i="47"/>
  <c r="C31" i="47"/>
  <c r="E30" i="47"/>
  <c r="D30" i="47"/>
  <c r="C30" i="47"/>
  <c r="E29" i="47"/>
  <c r="D29" i="47"/>
  <c r="C29" i="47"/>
  <c r="E28" i="47"/>
  <c r="D28" i="47"/>
  <c r="C28" i="47"/>
  <c r="B28" i="47"/>
  <c r="E27" i="47"/>
  <c r="D27" i="47"/>
  <c r="C27" i="47"/>
  <c r="B27" i="47"/>
  <c r="E26" i="47"/>
  <c r="C26" i="47"/>
  <c r="B26" i="47"/>
  <c r="A3" i="47"/>
  <c r="A3" i="46"/>
  <c r="G29" i="29"/>
  <c r="F29" i="29"/>
  <c r="E29" i="29"/>
  <c r="A3" i="43"/>
  <c r="A3" i="42"/>
  <c r="A3" i="41"/>
  <c r="A3" i="40"/>
  <c r="A3" i="39"/>
  <c r="A3" i="38"/>
  <c r="B66" i="9"/>
  <c r="A66" i="9"/>
  <c r="B67" i="9"/>
  <c r="E14" i="36"/>
  <c r="C14" i="36"/>
  <c r="B14" i="36"/>
  <c r="A14" i="36"/>
  <c r="A3" i="36"/>
  <c r="A10" i="35"/>
  <c r="C14" i="35"/>
  <c r="B14" i="35"/>
  <c r="A14" i="35"/>
  <c r="C4" i="35"/>
  <c r="B4" i="35"/>
  <c r="A4" i="35"/>
  <c r="A3" i="35"/>
  <c r="A2" i="43"/>
  <c r="B48" i="9"/>
  <c r="H30" i="9"/>
  <c r="G30" i="9"/>
  <c r="F30" i="9"/>
  <c r="D30" i="9"/>
  <c r="C30" i="9"/>
  <c r="B30" i="9"/>
  <c r="H29" i="9"/>
  <c r="G29" i="9"/>
  <c r="F29" i="9"/>
  <c r="D29" i="9"/>
  <c r="B29" i="9"/>
  <c r="A29" i="9"/>
  <c r="A3" i="9"/>
  <c r="K59" i="29"/>
  <c r="I59" i="29"/>
  <c r="H59" i="29"/>
  <c r="C59" i="29"/>
  <c r="K58" i="29"/>
  <c r="J58" i="29"/>
  <c r="I58" i="29"/>
  <c r="H58" i="29"/>
  <c r="C58" i="29"/>
  <c r="B58" i="29"/>
  <c r="J57" i="29"/>
  <c r="I57" i="29"/>
  <c r="H57" i="29"/>
  <c r="J56" i="29"/>
  <c r="I56" i="29"/>
  <c r="H56" i="29"/>
  <c r="J55" i="29"/>
  <c r="I55" i="29"/>
  <c r="H55" i="29"/>
  <c r="J54" i="29"/>
  <c r="I54" i="29"/>
  <c r="H54" i="29"/>
  <c r="I53" i="29"/>
  <c r="H53" i="29"/>
  <c r="J52" i="29"/>
  <c r="I52" i="29"/>
  <c r="H52" i="29"/>
  <c r="J51" i="29"/>
  <c r="I51" i="29"/>
  <c r="H51" i="29"/>
  <c r="J50" i="29"/>
  <c r="I50" i="29"/>
  <c r="H50" i="29"/>
  <c r="J47" i="29"/>
  <c r="I47" i="29"/>
  <c r="H47" i="29"/>
  <c r="B47" i="29"/>
  <c r="J46" i="29"/>
  <c r="I46" i="29"/>
  <c r="H46" i="29"/>
  <c r="J45" i="29"/>
  <c r="I45" i="29"/>
  <c r="H45" i="29"/>
  <c r="J44" i="29"/>
  <c r="I44" i="29"/>
  <c r="H44" i="29"/>
  <c r="J43" i="29"/>
  <c r="I43" i="29"/>
  <c r="H43" i="29"/>
  <c r="J42" i="29"/>
  <c r="I42" i="29"/>
  <c r="H42" i="29"/>
  <c r="J41" i="29"/>
  <c r="I41" i="29"/>
  <c r="H41" i="29"/>
  <c r="J40" i="29"/>
  <c r="I40" i="29"/>
  <c r="H40" i="29"/>
  <c r="J39" i="29"/>
  <c r="I39" i="29"/>
  <c r="H39" i="29"/>
  <c r="J38" i="29"/>
  <c r="I38" i="29"/>
  <c r="H38" i="29"/>
  <c r="J37" i="29"/>
  <c r="I37" i="29"/>
  <c r="H37" i="29"/>
  <c r="J36" i="29"/>
  <c r="I36" i="29"/>
  <c r="H36" i="29"/>
  <c r="J35" i="29"/>
  <c r="I35" i="29"/>
  <c r="H35" i="29"/>
  <c r="J34" i="29"/>
  <c r="I34" i="29"/>
  <c r="H34" i="29"/>
  <c r="J33" i="29"/>
  <c r="I33" i="29"/>
  <c r="H33" i="29"/>
  <c r="I32" i="29"/>
  <c r="H32" i="29"/>
  <c r="C32" i="29"/>
  <c r="J31" i="29"/>
  <c r="I31" i="29"/>
  <c r="H31" i="29"/>
  <c r="B31" i="29"/>
  <c r="I29" i="29"/>
  <c r="H29" i="29"/>
  <c r="B29" i="29"/>
  <c r="A2" i="39" l="1"/>
  <c r="A2" i="40"/>
  <c r="A2" i="41"/>
  <c r="A2" i="42"/>
  <c r="A2" i="46"/>
  <c r="A2" i="47"/>
  <c r="A2" i="38"/>
  <c r="A2" i="9"/>
  <c r="A16" i="47"/>
  <c r="A16" i="41"/>
  <c r="A16" i="40"/>
  <c r="A16" i="39"/>
  <c r="A16" i="38"/>
  <c r="A16" i="9"/>
  <c r="A16" i="29"/>
  <c r="A16" i="43"/>
  <c r="A16" i="42"/>
  <c r="A16" i="46"/>
  <c r="A19" i="47"/>
  <c r="A19" i="29"/>
  <c r="A19" i="42"/>
  <c r="A19" i="40"/>
  <c r="A19" i="39"/>
  <c r="A19" i="38"/>
  <c r="A19" i="9"/>
  <c r="A19" i="43"/>
  <c r="A19" i="46"/>
  <c r="A19" i="41"/>
  <c r="A18" i="29"/>
  <c r="A18" i="41"/>
  <c r="A18" i="40"/>
  <c r="A18" i="39"/>
  <c r="A18" i="38"/>
  <c r="A18" i="9"/>
  <c r="A18" i="46"/>
  <c r="A18" i="42"/>
  <c r="A18" i="43"/>
  <c r="A18" i="47"/>
  <c r="A20" i="40"/>
  <c r="A20" i="42"/>
  <c r="A20" i="47"/>
  <c r="A20" i="41"/>
  <c r="A20" i="39"/>
  <c r="A20" i="43"/>
  <c r="A20" i="38"/>
  <c r="A20" i="9"/>
  <c r="A17" i="46"/>
  <c r="A17" i="47"/>
  <c r="A17" i="29"/>
  <c r="A17" i="43"/>
  <c r="A17" i="42"/>
  <c r="A17" i="41"/>
  <c r="A17" i="40"/>
  <c r="A17" i="39"/>
  <c r="A17" i="38"/>
  <c r="A17" i="9"/>
  <c r="A21" i="42"/>
  <c r="A21" i="41"/>
  <c r="A21" i="40"/>
  <c r="A21" i="39"/>
  <c r="A21" i="38"/>
  <c r="A21" i="9"/>
  <c r="A21" i="47"/>
  <c r="A21" i="43"/>
  <c r="A40" i="47"/>
  <c r="A44" i="9"/>
  <c r="A43" i="29"/>
  <c r="A44" i="39"/>
  <c r="A44" i="41"/>
  <c r="A44" i="42"/>
  <c r="A44" i="43"/>
  <c r="A44" i="40"/>
  <c r="A62" i="9"/>
  <c r="A62" i="39"/>
  <c r="A62" i="42"/>
  <c r="A62" i="41"/>
  <c r="A62" i="43"/>
  <c r="A62" i="40"/>
  <c r="A42" i="47"/>
  <c r="A45" i="29"/>
  <c r="A46" i="9"/>
  <c r="A46" i="41"/>
  <c r="A46" i="42"/>
  <c r="A46" i="43"/>
  <c r="A46" i="40"/>
  <c r="A46" i="39"/>
  <c r="A27" i="47"/>
  <c r="A29" i="29"/>
  <c r="A30" i="9"/>
  <c r="A30" i="41"/>
  <c r="A30" i="43"/>
  <c r="A30" i="40"/>
  <c r="A30" i="42"/>
  <c r="A30" i="39"/>
  <c r="A32" i="9"/>
  <c r="A28" i="47"/>
  <c r="A31" i="29"/>
  <c r="A32" i="41"/>
  <c r="A32" i="43"/>
  <c r="A32" i="40"/>
  <c r="A32" i="42"/>
  <c r="A32" i="39"/>
  <c r="A60" i="9"/>
  <c r="A60" i="39"/>
  <c r="A60" i="42"/>
  <c r="A60" i="41"/>
  <c r="A60" i="43"/>
  <c r="A60" i="40"/>
  <c r="A59" i="41"/>
  <c r="A59" i="9"/>
  <c r="A59" i="43"/>
  <c r="A59" i="40"/>
  <c r="A59" i="39"/>
  <c r="A59" i="42"/>
  <c r="A54" i="29"/>
  <c r="A49" i="47"/>
  <c r="A55" i="39"/>
  <c r="A55" i="41"/>
  <c r="A55" i="43"/>
  <c r="A55" i="9"/>
  <c r="A55" i="40"/>
  <c r="A55" i="42"/>
  <c r="A53" i="39"/>
  <c r="A53" i="41"/>
  <c r="A53" i="9"/>
  <c r="A53" i="43"/>
  <c r="A53" i="40"/>
  <c r="A53" i="42"/>
  <c r="A30" i="47"/>
  <c r="A34" i="9"/>
  <c r="A33" i="29"/>
  <c r="A34" i="43"/>
  <c r="A34" i="40"/>
  <c r="A34" i="42"/>
  <c r="A34" i="41"/>
  <c r="A34" i="39"/>
  <c r="A50" i="29"/>
  <c r="A46" i="47"/>
  <c r="A50" i="41"/>
  <c r="A50" i="42"/>
  <c r="A50" i="43"/>
  <c r="A50" i="40"/>
  <c r="A50" i="9"/>
  <c r="A50" i="39"/>
  <c r="A34" i="47"/>
  <c r="A37" i="29"/>
  <c r="A38" i="9"/>
  <c r="A38" i="40"/>
  <c r="A38" i="42"/>
  <c r="A38" i="39"/>
  <c r="A38" i="43"/>
  <c r="A38" i="41"/>
  <c r="A59" i="29"/>
  <c r="A65" i="43"/>
  <c r="A65" i="40"/>
  <c r="A65" i="39"/>
  <c r="A65" i="42"/>
  <c r="A65" i="41"/>
  <c r="A65" i="9"/>
  <c r="A48" i="9"/>
  <c r="A44" i="47"/>
  <c r="A47" i="29"/>
  <c r="A48" i="41"/>
  <c r="A48" i="42"/>
  <c r="A48" i="43"/>
  <c r="A48" i="40"/>
  <c r="A48" i="39"/>
  <c r="A51" i="47"/>
  <c r="A56" i="29"/>
  <c r="A57" i="41"/>
  <c r="A57" i="9"/>
  <c r="A57" i="43"/>
  <c r="A57" i="40"/>
  <c r="A57" i="42"/>
  <c r="A57" i="39"/>
  <c r="A38" i="47"/>
  <c r="A42" i="9"/>
  <c r="A41" i="29"/>
  <c r="A42" i="39"/>
  <c r="A42" i="42"/>
  <c r="A42" i="41"/>
  <c r="A42" i="43"/>
  <c r="A42" i="40"/>
  <c r="A61" i="9"/>
  <c r="A61" i="43"/>
  <c r="A61" i="40"/>
  <c r="A61" i="39"/>
  <c r="A61" i="42"/>
  <c r="A61" i="41"/>
  <c r="A40" i="29"/>
  <c r="A41" i="9"/>
  <c r="A37" i="47"/>
  <c r="A41" i="41"/>
  <c r="A41" i="43"/>
  <c r="A41" i="40"/>
  <c r="A41" i="39"/>
  <c r="A41" i="42"/>
  <c r="A37" i="9"/>
  <c r="A36" i="29"/>
  <c r="A33" i="47"/>
  <c r="A37" i="39"/>
  <c r="A37" i="41"/>
  <c r="A37" i="43"/>
  <c r="A37" i="40"/>
  <c r="A37" i="42"/>
  <c r="A40" i="9"/>
  <c r="A36" i="47"/>
  <c r="A39" i="29"/>
  <c r="A40" i="40"/>
  <c r="A40" i="39"/>
  <c r="A40" i="42"/>
  <c r="A40" i="41"/>
  <c r="A40" i="43"/>
  <c r="A49" i="9"/>
  <c r="A45" i="47"/>
  <c r="A48" i="29"/>
  <c r="A49" i="39"/>
  <c r="A49" i="40"/>
  <c r="A49" i="41"/>
  <c r="A49" i="42"/>
  <c r="A49" i="43"/>
  <c r="A31" i="47"/>
  <c r="A34" i="29"/>
  <c r="A35" i="9"/>
  <c r="A35" i="39"/>
  <c r="A35" i="41"/>
  <c r="A35" i="43"/>
  <c r="A35" i="40"/>
  <c r="A35" i="42"/>
  <c r="A47" i="47"/>
  <c r="A51" i="29"/>
  <c r="A51" i="39"/>
  <c r="A51" i="41"/>
  <c r="A51" i="9"/>
  <c r="A51" i="43"/>
  <c r="A51" i="42"/>
  <c r="A51" i="40"/>
  <c r="A58" i="29"/>
  <c r="A64" i="39"/>
  <c r="A64" i="41"/>
  <c r="A64" i="42"/>
  <c r="A64" i="43"/>
  <c r="A64" i="40"/>
  <c r="A64" i="9"/>
  <c r="A44" i="29"/>
  <c r="A45" i="9"/>
  <c r="A41" i="47"/>
  <c r="A45" i="43"/>
  <c r="A45" i="40"/>
  <c r="A45" i="39"/>
  <c r="A45" i="41"/>
  <c r="A45" i="42"/>
  <c r="A48" i="47"/>
  <c r="A52" i="29"/>
  <c r="A54" i="43"/>
  <c r="A54" i="40"/>
  <c r="A54" i="42"/>
  <c r="A54" i="9"/>
  <c r="A54" i="39"/>
  <c r="A54" i="41"/>
  <c r="A63" i="9"/>
  <c r="A63" i="43"/>
  <c r="A63" i="40"/>
  <c r="A63" i="39"/>
  <c r="A63" i="42"/>
  <c r="A63" i="41"/>
  <c r="A35" i="47"/>
  <c r="A39" i="9"/>
  <c r="A38" i="29"/>
  <c r="A39" i="41"/>
  <c r="A39" i="43"/>
  <c r="A39" i="40"/>
  <c r="A39" i="42"/>
  <c r="A39" i="39"/>
  <c r="A31" i="9"/>
  <c r="A30" i="29"/>
  <c r="A31" i="42"/>
  <c r="A31" i="39"/>
  <c r="A31" i="41"/>
  <c r="A31" i="43"/>
  <c r="A31" i="40"/>
  <c r="A32" i="29"/>
  <c r="A33" i="9"/>
  <c r="A29" i="47"/>
  <c r="A33" i="39"/>
  <c r="A33" i="41"/>
  <c r="A33" i="43"/>
  <c r="A33" i="42"/>
  <c r="A33" i="40"/>
  <c r="A52" i="47"/>
  <c r="A57" i="29"/>
  <c r="A58" i="9"/>
  <c r="A58" i="39"/>
  <c r="A58" i="42"/>
  <c r="A58" i="41"/>
  <c r="A58" i="43"/>
  <c r="A58" i="40"/>
  <c r="A39" i="47"/>
  <c r="A42" i="29"/>
  <c r="A43" i="9"/>
  <c r="A43" i="43"/>
  <c r="A43" i="40"/>
  <c r="A43" i="39"/>
  <c r="A43" i="42"/>
  <c r="A43" i="41"/>
  <c r="A47" i="9"/>
  <c r="A43" i="47"/>
  <c r="A46" i="29"/>
  <c r="A47" i="40"/>
  <c r="A47" i="39"/>
  <c r="A47" i="41"/>
  <c r="A47" i="42"/>
  <c r="A47" i="43"/>
  <c r="A50" i="47"/>
  <c r="A55" i="29"/>
  <c r="A56" i="40"/>
  <c r="A56" i="42"/>
  <c r="A56" i="9"/>
  <c r="A56" i="39"/>
  <c r="A56" i="41"/>
  <c r="A56" i="43"/>
  <c r="A36" i="9"/>
  <c r="A32" i="47"/>
  <c r="A35" i="29"/>
  <c r="A36" i="43"/>
  <c r="A36" i="40"/>
  <c r="A36" i="42"/>
  <c r="A36" i="39"/>
  <c r="A36" i="41"/>
  <c r="A53" i="29"/>
  <c r="A52" i="43"/>
  <c r="A52" i="40"/>
  <c r="A52" i="42"/>
  <c r="A52" i="9"/>
  <c r="A52" i="39"/>
  <c r="A52" i="4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<sst xmlns="http://schemas.openxmlformats.org/spreadsheetml/2006/main" count="1228" uniqueCount="363">
  <si>
    <t>Guaranteed Daily Parking</t>
  </si>
  <si>
    <t>Campus</t>
  </si>
  <si>
    <t>Facility</t>
  </si>
  <si>
    <t>4th and Clay</t>
  </si>
  <si>
    <t>N/A</t>
  </si>
  <si>
    <t>Market Square Building</t>
  </si>
  <si>
    <t>non-OHSU</t>
  </si>
  <si>
    <t>Marquam Plaza</t>
  </si>
  <si>
    <t>Marquam Hill</t>
  </si>
  <si>
    <t>After 1pm</t>
  </si>
  <si>
    <t>Garage A</t>
  </si>
  <si>
    <t>Garage B</t>
  </si>
  <si>
    <t>Patient</t>
  </si>
  <si>
    <t>Garage C</t>
  </si>
  <si>
    <t>Garage D</t>
  </si>
  <si>
    <t>Garage E</t>
  </si>
  <si>
    <t>Garage F</t>
  </si>
  <si>
    <t>Garage G</t>
  </si>
  <si>
    <t>Garage K</t>
  </si>
  <si>
    <t>Lot 10</t>
  </si>
  <si>
    <t>Lot 20</t>
  </si>
  <si>
    <t>Lot 30</t>
  </si>
  <si>
    <t>Lot 40</t>
  </si>
  <si>
    <t>Lot 50</t>
  </si>
  <si>
    <t>Lot 60</t>
  </si>
  <si>
    <t>Lot 70</t>
  </si>
  <si>
    <t>Lot 90</t>
  </si>
  <si>
    <t>Free</t>
  </si>
  <si>
    <t>South Waterfront</t>
  </si>
  <si>
    <t>3030 Moody Lot</t>
  </si>
  <si>
    <t>Center for Health and Healing</t>
  </si>
  <si>
    <t>Knight Cancer Research Building</t>
  </si>
  <si>
    <t>Robertson Life Sciences Building</t>
  </si>
  <si>
    <t>Rood Family Pavilion</t>
  </si>
  <si>
    <t>Schnitzer Parking Lot</t>
  </si>
  <si>
    <t>Whitaker Parking Lot</t>
  </si>
  <si>
    <t>Neveh Shalom</t>
  </si>
  <si>
    <t>Bracket 1</t>
  </si>
  <si>
    <t>Portland Aerial Tram</t>
  </si>
  <si>
    <t>Portland Streetcar</t>
  </si>
  <si>
    <t>Guaranteed Ride Home</t>
  </si>
  <si>
    <t>Area</t>
  </si>
  <si>
    <t>1</t>
  </si>
  <si>
    <t>2</t>
  </si>
  <si>
    <t>3</t>
  </si>
  <si>
    <t>4</t>
  </si>
  <si>
    <t>5</t>
  </si>
  <si>
    <t>6</t>
  </si>
  <si>
    <t>7</t>
  </si>
  <si>
    <t>Lot</t>
  </si>
  <si>
    <t>Middle SW</t>
  </si>
  <si>
    <t>Outer SW</t>
  </si>
  <si>
    <t>Garage</t>
  </si>
  <si>
    <t>Inner MH</t>
  </si>
  <si>
    <t>Middle MH</t>
  </si>
  <si>
    <t>Outer MH</t>
  </si>
  <si>
    <t>Off campus</t>
  </si>
  <si>
    <t>Inner SW</t>
  </si>
  <si>
    <t>Where to acquire</t>
  </si>
  <si>
    <t>Rate</t>
  </si>
  <si>
    <t>Eligibility</t>
  </si>
  <si>
    <t>Description</t>
  </si>
  <si>
    <t>MyCommute</t>
  </si>
  <si>
    <t>onsite</t>
  </si>
  <si>
    <t>General public</t>
  </si>
  <si>
    <t>ohsu.edu/bike</t>
  </si>
  <si>
    <t>OHSU badge</t>
  </si>
  <si>
    <t>customer service</t>
  </si>
  <si>
    <t>Central Portland lines.</t>
  </si>
  <si>
    <t>Medical Assistant</t>
  </si>
  <si>
    <t>Vancouver to Portland rush hour transit.</t>
  </si>
  <si>
    <t>o2.ohsu.edu/lyftoff</t>
  </si>
  <si>
    <t>Lyft Off</t>
  </si>
  <si>
    <t>Go By Bike</t>
  </si>
  <si>
    <t>BIKE AND WALK</t>
  </si>
  <si>
    <t>RIDES</t>
  </si>
  <si>
    <t>PUBLIC TRANSIT</t>
  </si>
  <si>
    <t xml:space="preserve"> Type</t>
  </si>
  <si>
    <t>Restricted</t>
  </si>
  <si>
    <t>Paystations</t>
  </si>
  <si>
    <t>Wage Based Reservations</t>
  </si>
  <si>
    <t>Waitlisted</t>
  </si>
  <si>
    <t>Hourly</t>
  </si>
  <si>
    <t>Daily</t>
  </si>
  <si>
    <t>Motorcycle Parking</t>
  </si>
  <si>
    <t>Click on each program or product for more information.</t>
  </si>
  <si>
    <t>More on how Wage Based Reservation Parking is determined here.</t>
  </si>
  <si>
    <t>OHSU Employee Wage Bracket 1</t>
  </si>
  <si>
    <t>Marquam Hill via TriMet</t>
  </si>
  <si>
    <t>Off Campus</t>
  </si>
  <si>
    <t>Students</t>
  </si>
  <si>
    <t>Contractors Vendors Volunteers</t>
  </si>
  <si>
    <t>Employee Wage Bracket 1</t>
  </si>
  <si>
    <t>Employee Wage Bracket 2</t>
  </si>
  <si>
    <t>Employee Wage Bracket 3</t>
  </si>
  <si>
    <t>Employee Wage Bracket 4</t>
  </si>
  <si>
    <t>Employee Wage Bracket 5</t>
  </si>
  <si>
    <t>Employee Wage Bracket 6</t>
  </si>
  <si>
    <t>Employee Wage Bracket 7</t>
  </si>
  <si>
    <t>Departments</t>
  </si>
  <si>
    <t>Click below to jump to each section</t>
  </si>
  <si>
    <t>Maps</t>
  </si>
  <si>
    <t>CUSTOMER SERVICE</t>
  </si>
  <si>
    <t>commute@ohsu.edu</t>
  </si>
  <si>
    <t>Physical Plant</t>
  </si>
  <si>
    <t xml:space="preserve">3310 SW US Veterans Hospital Rd </t>
  </si>
  <si>
    <t xml:space="preserve">Portland, OR 97239 </t>
  </si>
  <si>
    <t>Macadam Warehouse</t>
  </si>
  <si>
    <t>URL</t>
  </si>
  <si>
    <t>https://www.ohsu.edu/visit/parking-garage-a</t>
  </si>
  <si>
    <t>https://www.ohsu.edu/visit/parking-garage-c</t>
  </si>
  <si>
    <t>https://www.ohsu.edu/visit/parking-garage-d</t>
  </si>
  <si>
    <t>https://www.ohsu.edu/visit/parking-garage-e</t>
  </si>
  <si>
    <t>https://www.ohsu.edu/visit/parking-garage-f</t>
  </si>
  <si>
    <t>https://www.ohsu.edu/visit/parking-lot-10</t>
  </si>
  <si>
    <t>https://www.ohsu.edu/visit/parking-lot-40</t>
  </si>
  <si>
    <t>https://www.ohsu.edu/visit/parking-lot-50</t>
  </si>
  <si>
    <t>https://www.ohsu.edu/visit/parking-lot-60</t>
  </si>
  <si>
    <t>https://www.ohsu.edu/visit/parking-lot-70</t>
  </si>
  <si>
    <t>https://www.ohsu.edu/visit/macadam-warehouse</t>
  </si>
  <si>
    <t>https://www.ohsu.edu/visit/rood-family-pavilion</t>
  </si>
  <si>
    <t>https://www.ohsu.edu/visit/market-square-building</t>
  </si>
  <si>
    <t xml:space="preserve">https://www.ohsu.edu/visit/fifth-avenue-building </t>
  </si>
  <si>
    <t>https://www.gobybikepdx.com/</t>
  </si>
  <si>
    <t>OHSU Employee Wage Bracket 2</t>
  </si>
  <si>
    <t>Bracket 2</t>
  </si>
  <si>
    <t>SECTIONS</t>
  </si>
  <si>
    <t>ohsu.edu/visit/parking-coverage</t>
  </si>
  <si>
    <t>PRODUCTS AND PROGRAMS</t>
  </si>
  <si>
    <t>All others pay-to-park 8am-5pm, weekdays.</t>
  </si>
  <si>
    <t xml:space="preserve">Select areas restricted 24/7. </t>
  </si>
  <si>
    <t xml:space="preserve">Cars and people with OHSU work or school affiliation </t>
  </si>
  <si>
    <t xml:space="preserve">must receive coverage to park as a patient. </t>
  </si>
  <si>
    <r>
      <rPr>
        <b/>
        <sz val="12"/>
        <color theme="0"/>
        <rFont val="Lato"/>
        <family val="2"/>
      </rPr>
      <t>Patients and their personal visitors</t>
    </r>
    <r>
      <rPr>
        <sz val="12"/>
        <color theme="0"/>
        <rFont val="Lato"/>
        <family val="2"/>
      </rPr>
      <t xml:space="preserve"> park free. </t>
    </r>
  </si>
  <si>
    <t>Employees</t>
  </si>
  <si>
    <t>Wage Bracket</t>
  </si>
  <si>
    <t xml:space="preserve">Learn more about this program: </t>
  </si>
  <si>
    <t>o2.ohsu.edu/wageparking</t>
  </si>
  <si>
    <t>OHSU Employee Wage Bracket 3</t>
  </si>
  <si>
    <t>Bracket 3</t>
  </si>
  <si>
    <t>OHSU Employee Wage Bracket 4</t>
  </si>
  <si>
    <t>Bracket 4</t>
  </si>
  <si>
    <t>OHSU Employee Wage Bracket 5</t>
  </si>
  <si>
    <t>Bracket 5</t>
  </si>
  <si>
    <t>OHSU Employee Wage Bracket 6</t>
  </si>
  <si>
    <t>Bracket 6</t>
  </si>
  <si>
    <t>OHSU Employee Wage Bracket 7</t>
  </si>
  <si>
    <t>Bracket 7</t>
  </si>
  <si>
    <t>OHSU Student</t>
  </si>
  <si>
    <t>Online</t>
  </si>
  <si>
    <t>Priority</t>
  </si>
  <si>
    <t>Product</t>
  </si>
  <si>
    <t>PARKING facilities</t>
  </si>
  <si>
    <t>PARKING Products for departments</t>
  </si>
  <si>
    <t>PARKING Products for individuals</t>
  </si>
  <si>
    <t>Special Reserved (ADA, maternity)</t>
  </si>
  <si>
    <t>Wage Based Daily Reservations</t>
  </si>
  <si>
    <t>Paystation Coupon Code</t>
  </si>
  <si>
    <t>Department Parking Space</t>
  </si>
  <si>
    <t>House Officer</t>
  </si>
  <si>
    <t>Aboard transit or online</t>
  </si>
  <si>
    <t>Patient only</t>
  </si>
  <si>
    <t>Garage K or B</t>
  </si>
  <si>
    <t>Lot 50 or Garage B</t>
  </si>
  <si>
    <t>Onsite</t>
  </si>
  <si>
    <t>Per pay period</t>
  </si>
  <si>
    <t>Onsite patient parking</t>
  </si>
  <si>
    <t>Patient parking Level P1</t>
  </si>
  <si>
    <t>Patient parking Levels P3, P4</t>
  </si>
  <si>
    <t>Closest patient parking</t>
  </si>
  <si>
    <t>MyCommute member</t>
  </si>
  <si>
    <t>ALL TRANSPORTATION AND PARKING PRODUCTS AND PROGRAMS</t>
  </si>
  <si>
    <t>Contractor, vendor, volunteer</t>
  </si>
  <si>
    <t>https://ohsuparking.t2hosted.com/Account/Portal</t>
  </si>
  <si>
    <t>See fares online</t>
  </si>
  <si>
    <t>Connects Marquam Hill and South Waterfront</t>
  </si>
  <si>
    <t>Portland regional public transit</t>
  </si>
  <si>
    <t>south entrance</t>
  </si>
  <si>
    <t xml:space="preserve">All other employee products and programs </t>
  </si>
  <si>
    <t xml:space="preserve">are the same rate across wage brackets. </t>
  </si>
  <si>
    <t xml:space="preserve">Wage brackets only determine rates for </t>
  </si>
  <si>
    <t xml:space="preserve">Wage Based Daily Reservation Parking. </t>
  </si>
  <si>
    <t>5 hour max</t>
  </si>
  <si>
    <t>Patient parking Level P5</t>
  </si>
  <si>
    <t>Other parking products</t>
  </si>
  <si>
    <t>On campus</t>
  </si>
  <si>
    <t>Location</t>
  </si>
  <si>
    <t>Long term</t>
  </si>
  <si>
    <t>Resident/GME</t>
  </si>
  <si>
    <t>Ride from work due to personal emergency.</t>
  </si>
  <si>
    <t>Patient (free)</t>
  </si>
  <si>
    <t>Public (non patient)</t>
  </si>
  <si>
    <t>General Public (non patient)</t>
  </si>
  <si>
    <t>https://www.ohsu.edu/visit/parking-garage-b</t>
  </si>
  <si>
    <t>https://www.ohsu.edu/visit/parking-garage-g</t>
  </si>
  <si>
    <t>https://www.ohsu.edu/visit/parking-garage-k</t>
  </si>
  <si>
    <t>https://www.ohsu.edu/visit/parking-lot-20</t>
  </si>
  <si>
    <t>https://www.ohsu.edu/visit/parking-lot-30</t>
  </si>
  <si>
    <t>https://www.ohsu.edu/visit/parking-lot-90</t>
  </si>
  <si>
    <t>https://www.ohsu.edu/visit/center-health-healing-building-1</t>
  </si>
  <si>
    <t>https://www.ohsu.edu/visit/knight-cancer-research-building</t>
  </si>
  <si>
    <t>https://www.ohsu.edu/visit/ohsu-skourtes-tower-robertson-collaborative-life-sciences-building</t>
  </si>
  <si>
    <t>https://www.ohsu.edu/visit/whitaker-parking-lot</t>
  </si>
  <si>
    <t>https://www.ohsu.edu/visit/schnitzer-parking-lot</t>
  </si>
  <si>
    <t>https://www.ohsu.edu/visit/3030-moody-building</t>
  </si>
  <si>
    <t>3 hour max</t>
  </si>
  <si>
    <t>Rate and description</t>
  </si>
  <si>
    <t>Public fare: gobytram.com</t>
  </si>
  <si>
    <t>Monthly permit for house officers</t>
  </si>
  <si>
    <t>Department Zone Pass</t>
  </si>
  <si>
    <t>OHSU Campus Access and Commute Services</t>
  </si>
  <si>
    <t>3410 S Bond Ave</t>
  </si>
  <si>
    <t>Updated:</t>
  </si>
  <si>
    <t>View only products you may qualify for via the Table of Contents or the sheet tabs at bottom.</t>
  </si>
  <si>
    <t>TriMet Hop</t>
  </si>
  <si>
    <t>TriMet Hop: Medical Assistant</t>
  </si>
  <si>
    <t>C-Tran Express Hop</t>
  </si>
  <si>
    <t>Bike Valet</t>
  </si>
  <si>
    <t>Facility: Marquam Hill</t>
  </si>
  <si>
    <t>Facility: South Waterfront</t>
  </si>
  <si>
    <t>Loaner Bike</t>
  </si>
  <si>
    <t>Loaner E-Bike</t>
  </si>
  <si>
    <t>Subsidy: Bike</t>
  </si>
  <si>
    <t>Subsidy: E-Bike</t>
  </si>
  <si>
    <t>Varies</t>
  </si>
  <si>
    <t>per pay period</t>
  </si>
  <si>
    <t>Request permit here</t>
  </si>
  <si>
    <t>Learn more here</t>
  </si>
  <si>
    <t>To acquire</t>
  </si>
  <si>
    <t>TriMet Hop: ONA, AFSCME, UA, GRU</t>
  </si>
  <si>
    <t>Various locations</t>
  </si>
  <si>
    <t>https://ohsu.luum.com</t>
  </si>
  <si>
    <t>GME parking</t>
  </si>
  <si>
    <t>Limited locations</t>
  </si>
  <si>
    <t>brackets 1 to 5 per pay period</t>
  </si>
  <si>
    <t>brackets 6 to 7</t>
  </si>
  <si>
    <t>3420 Macadam</t>
  </si>
  <si>
    <t>https://www.ohsu.edu/visit/3420-s-macadam-ave</t>
  </si>
  <si>
    <t>N/a</t>
  </si>
  <si>
    <t>Brackets 6 - 7</t>
  </si>
  <si>
    <t>ohsu.edu/carpool</t>
  </si>
  <si>
    <t>OHSU Carpool app</t>
  </si>
  <si>
    <t>https://o2.ohsu.edu/mycommute</t>
  </si>
  <si>
    <t>https://o2.ohsu.edu/campus-access-and-commute/getting-bike</t>
  </si>
  <si>
    <t>https://www.ohsu.edu/transit</t>
  </si>
  <si>
    <t>https://www.ohsu.edu/visit/ohsu-carpool</t>
  </si>
  <si>
    <t>https://www.ohsu.edu/ridehome</t>
  </si>
  <si>
    <t>https://o2.ohsu.edu/lyftoff</t>
  </si>
  <si>
    <t>https://www.ohsu.edu/shalom</t>
  </si>
  <si>
    <t>https://www.ohsu.edu/visit/motorcycle</t>
  </si>
  <si>
    <t>https://o2.ohsu.edu/campus-access-and-commute/gme-resident-transportation</t>
  </si>
  <si>
    <t>https://www.ohsu.edu/visit/parking-services-departments</t>
  </si>
  <si>
    <t>Brackets 1 - 5</t>
  </si>
  <si>
    <t>2024 calendar year parking maximum for charges processed through payroll:</t>
  </si>
  <si>
    <t>coupon code eligible</t>
  </si>
  <si>
    <t>online</t>
  </si>
  <si>
    <t>Employees: Wage Based Daily Reservations</t>
  </si>
  <si>
    <t>HONK</t>
  </si>
  <si>
    <t>https://ohsu.honkmobile.com/</t>
  </si>
  <si>
    <t>www.ohsu.edu/bike</t>
  </si>
  <si>
    <t>www.ohsu.edu/transit</t>
  </si>
  <si>
    <t>https://o2.ohsu.edu/lyft</t>
  </si>
  <si>
    <t>https://www.ohsu.edu/visit/parking-facilities</t>
  </si>
  <si>
    <t xml:space="preserve">Rates subject to change. See current rates: </t>
  </si>
  <si>
    <t>www.ohsu.edu/visit/rates</t>
  </si>
  <si>
    <t>UPDATED:</t>
  </si>
  <si>
    <t>updated:</t>
  </si>
  <si>
    <t>All transportation products and rewards</t>
  </si>
  <si>
    <t>All parking products</t>
  </si>
  <si>
    <t xml:space="preserve">All products and rates </t>
  </si>
  <si>
    <t>The above sections curate products to only that eligible group.</t>
  </si>
  <si>
    <t>9pm-5:30am for eligible trips.</t>
  </si>
  <si>
    <t>free</t>
  </si>
  <si>
    <t>with permit</t>
  </si>
  <si>
    <t>Cash incentive to bike or scooter</t>
  </si>
  <si>
    <t>Cash incentive to walk</t>
  </si>
  <si>
    <t>Cash incentive to ride transit</t>
  </si>
  <si>
    <t>per transit year</t>
  </si>
  <si>
    <t>3 rides per year</t>
  </si>
  <si>
    <t>credit per shift</t>
  </si>
  <si>
    <t>9pm-5:30am to/from campus</t>
  </si>
  <si>
    <t>OHSU badge and active permit</t>
  </si>
  <si>
    <t>OHSU email and waitlist call off</t>
  </si>
  <si>
    <t>OHSU email and eligible purchase at partner shops</t>
  </si>
  <si>
    <t xml:space="preserve"> (see website for full requirements)</t>
  </si>
  <si>
    <t>Weekdays 5:30am-9:30pm at South Waterfront tram terminal</t>
  </si>
  <si>
    <t>Rides completed via OHSU Carpool app</t>
  </si>
  <si>
    <t>incentive per weekday</t>
  </si>
  <si>
    <t>cost per transit year</t>
  </si>
  <si>
    <t>cost per pay period</t>
  </si>
  <si>
    <t>Log eligible inbound weekday trips on MyCommute</t>
  </si>
  <si>
    <t>OHSU members at eligible OHSU sites</t>
  </si>
  <si>
    <t>OHSU badge or patient pass</t>
  </si>
  <si>
    <t>OHSU badge is fare</t>
  </si>
  <si>
    <t>Unlimited trips on regional transit service</t>
  </si>
  <si>
    <t>Unlimited trips on central Portland transit service</t>
  </si>
  <si>
    <t>Vancouver to Portland rush hour transit service</t>
  </si>
  <si>
    <t>one time voucher</t>
  </si>
  <si>
    <t>30 day loan</t>
  </si>
  <si>
    <t>14 day loan</t>
  </si>
  <si>
    <t>Badge-access bike parking, shower, towel, locker</t>
  </si>
  <si>
    <t>Badge-access bike parking</t>
  </si>
  <si>
    <t>Connects Marquam Hill, South Waterfront</t>
  </si>
  <si>
    <t>HONK Guest Reservations</t>
  </si>
  <si>
    <t>billed to dept</t>
  </si>
  <si>
    <t>See Paystation rates above in Public</t>
  </si>
  <si>
    <t>Any available paystation areas</t>
  </si>
  <si>
    <t>Any available facilities on HONK</t>
  </si>
  <si>
    <t>Department reserved parking stall</t>
  </si>
  <si>
    <t>See the request form for valid facilities</t>
  </si>
  <si>
    <t>Assigned facility subject to availability</t>
  </si>
  <si>
    <t xml:space="preserve">https://ohsu.luum.com </t>
  </si>
  <si>
    <t>Match with rides via app</t>
  </si>
  <si>
    <t xml:space="preserve">For purchase of a bike for an member's OHSU commute </t>
  </si>
  <si>
    <t xml:space="preserve">For purchase of an e- bike for an member's OHSU commute </t>
  </si>
  <si>
    <t>Loaner bike, equipment and voucher</t>
  </si>
  <si>
    <t>Loaner e-bike, equipment and voucher</t>
  </si>
  <si>
    <t>See rates above in HONK section</t>
  </si>
  <si>
    <t>Patient parking Levels P2, P3</t>
  </si>
  <si>
    <t>Patient oversize parking onsite</t>
  </si>
  <si>
    <t>Patient parking P1, P2, oversize</t>
  </si>
  <si>
    <t>Patient + patient oversize</t>
  </si>
  <si>
    <t>Doernbecher valet or Garage G</t>
  </si>
  <si>
    <t>Student parking</t>
  </si>
  <si>
    <t>Requires program approval</t>
  </si>
  <si>
    <t>per month</t>
  </si>
  <si>
    <t>Requires ADA permit or doctor's note</t>
  </si>
  <si>
    <t>Requires OHSU Motorcycle permit</t>
  </si>
  <si>
    <t>The Crossings</t>
  </si>
  <si>
    <t>3rd Ave Garage for onsite</t>
  </si>
  <si>
    <t>Crossings Garage for onsite</t>
  </si>
  <si>
    <t>3rd Ave garages as satellite</t>
  </si>
  <si>
    <t>Crossings Garage as satellite</t>
  </si>
  <si>
    <t>Outer CC</t>
  </si>
  <si>
    <t>Middle CC</t>
  </si>
  <si>
    <t>Iner CC</t>
  </si>
  <si>
    <t>$191.40 per pay period</t>
  </si>
  <si>
    <t>$267.29 per pay period</t>
  </si>
  <si>
    <t>$64.18 priority fee per pay period + permit rate (see Restricted)</t>
  </si>
  <si>
    <t>Effective:</t>
  </si>
  <si>
    <t>Brackets    6 - 7</t>
  </si>
  <si>
    <t>Brackets     1- 5</t>
  </si>
  <si>
    <t>12am - 1pm</t>
  </si>
  <si>
    <t>1pm -     5pm</t>
  </si>
  <si>
    <t>Calendar year maximum charges                        for Wage Based Daily Reservations,           and/or Guaranteed Daily Parking:</t>
  </si>
  <si>
    <t>First Hop card only; Unlimited trips on regional transit service</t>
  </si>
  <si>
    <t>OHSU badge + first Hop pass</t>
  </si>
  <si>
    <t>Lot 23/27 - S River Parkway</t>
  </si>
  <si>
    <t>Lot 33</t>
  </si>
  <si>
    <t>Products and services fo rmembers of OHSU's House Officer's Union</t>
  </si>
  <si>
    <t>https://www.ohsu.edu/visit/block-33</t>
  </si>
  <si>
    <t>https://maps.app.goo.gl/ASs1idH9JRoEiW5Y9</t>
  </si>
  <si>
    <t>Daily (5+ hours)</t>
  </si>
  <si>
    <t>By approval                   per month</t>
  </si>
  <si>
    <t>&lt;$50,400</t>
  </si>
  <si>
    <t>$50,400-$67,999</t>
  </si>
  <si>
    <t>$68,000-$82,499</t>
  </si>
  <si>
    <t>$82,500-$105,699</t>
  </si>
  <si>
    <t>$105,700-$121,499</t>
  </si>
  <si>
    <t>$121,500-$201,775</t>
  </si>
  <si>
    <t>&gt;$201,775</t>
  </si>
  <si>
    <t>cash to drive; free to ride</t>
  </si>
  <si>
    <t xml:space="preserve">https://o2.ohsu.edu/wageparking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</si>
</sst>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5">
    <numFmt numFmtId="6" formatCode="&quot;$&quot;#,##0_);[Red]\(&quot;$&quot;#,##0\)"/>
    <numFmt numFmtId="8" formatCode="&quot;$&quot;#,##0.00_);[Red]\(&quot;$&quot;#,##0.00\)"/>
    <numFmt numFmtId="164" formatCode="&quot;$&quot;#,##0"/>
    <numFmt numFmtId="165" formatCode="&quot;$&quot;#,##0.00"/>
    <numFmt numFmtId="166" formatCode="[$-409]mmmm\ d\,\ yyyy;@"/>
  </numFmts>
  <fonts count="103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Arial"/>
      <family val="2"/>
    </font>
    <font>
      <b/>
      <sz val="14"/>
      <color theme="0"/>
      <name val="Calibri"/>
      <family val="2"/>
      <scheme val="minor"/>
    </font>
    <font>
      <sz val="8"/>
      <name val="Calibri"/>
      <family val="2"/>
      <scheme val="minor"/>
    </font>
    <font>
      <b/>
      <sz val="18"/>
      <color theme="0"/>
      <name val="Calibri"/>
      <family val="2"/>
      <scheme val="minor"/>
    </font>
    <font>
      <b/>
      <sz val="20"/>
      <color theme="0"/>
      <name val="Calibri"/>
      <family val="2"/>
      <scheme val="minor"/>
    </font>
    <font>
      <b/>
      <sz val="26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u/>
      <sz val="11"/>
      <color theme="10"/>
      <name val="Calibri"/>
      <family val="2"/>
      <scheme val="minor"/>
    </font>
    <font>
      <b/>
      <sz val="16"/>
      <color theme="0" tint="-0.499984740745262"/>
      <name val="Calibri"/>
      <family val="2"/>
      <scheme val="minor"/>
    </font>
    <font>
      <sz val="11"/>
      <color theme="1"/>
      <name val="Lato"/>
      <family val="2"/>
    </font>
    <font>
      <sz val="8"/>
      <color rgb="FF000000"/>
      <name val="Lato"/>
      <family val="2"/>
    </font>
    <font>
      <sz val="10"/>
      <color rgb="FF000000"/>
      <name val="Lato"/>
      <family val="2"/>
    </font>
    <font>
      <b/>
      <u/>
      <sz val="12"/>
      <color theme="10"/>
      <name val="Calibri"/>
      <family val="2"/>
      <scheme val="minor"/>
    </font>
    <font>
      <sz val="12"/>
      <color rgb="FF000000"/>
      <name val="Lato"/>
      <family val="2"/>
    </font>
    <font>
      <sz val="11"/>
      <name val="Lato"/>
      <family val="2"/>
    </font>
    <font>
      <b/>
      <sz val="12"/>
      <color theme="1"/>
      <name val="Lato"/>
      <family val="2"/>
    </font>
    <font>
      <sz val="12"/>
      <color theme="1"/>
      <name val="Lato"/>
      <family val="2"/>
    </font>
    <font>
      <b/>
      <sz val="14"/>
      <color rgb="FF000000"/>
      <name val="Lato"/>
      <family val="2"/>
    </font>
    <font>
      <b/>
      <sz val="14"/>
      <color theme="1"/>
      <name val="Lato"/>
      <family val="2"/>
    </font>
    <font>
      <b/>
      <sz val="20"/>
      <color theme="0"/>
      <name val="Lato"/>
      <family val="2"/>
    </font>
    <font>
      <b/>
      <sz val="18"/>
      <color theme="0"/>
      <name val="Lato"/>
      <family val="2"/>
    </font>
    <font>
      <sz val="12"/>
      <color theme="0"/>
      <name val="Lato"/>
      <family val="2"/>
    </font>
    <font>
      <b/>
      <sz val="12"/>
      <color theme="0"/>
      <name val="Lato"/>
      <family val="2"/>
    </font>
    <font>
      <sz val="11"/>
      <color theme="0"/>
      <name val="Lato"/>
      <family val="2"/>
    </font>
    <font>
      <u/>
      <sz val="12"/>
      <color theme="0"/>
      <name val="Lato"/>
      <family val="2"/>
    </font>
    <font>
      <u/>
      <sz val="11"/>
      <color theme="0"/>
      <name val="Lato"/>
      <family val="2"/>
    </font>
    <font>
      <i/>
      <sz val="11"/>
      <color theme="0"/>
      <name val="Lato"/>
      <family val="2"/>
    </font>
    <font>
      <u/>
      <sz val="11"/>
      <name val="Calibri"/>
      <family val="2"/>
      <scheme val="minor"/>
    </font>
    <font>
      <sz val="12"/>
      <name val="Calibri"/>
      <family val="2"/>
      <scheme val="minor"/>
    </font>
    <font>
      <b/>
      <sz val="26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Lato"/>
      <family val="2"/>
    </font>
    <font>
      <b/>
      <sz val="11"/>
      <color theme="1"/>
      <name val="Calibri"/>
      <family val="2"/>
      <scheme val="minor"/>
    </font>
    <font>
      <b/>
      <sz val="14"/>
      <color theme="0"/>
      <name val="Lato"/>
      <family val="2"/>
    </font>
    <font>
      <sz val="14"/>
      <color theme="0"/>
      <name val="Lato"/>
      <family val="2"/>
    </font>
    <font>
      <b/>
      <u/>
      <sz val="14"/>
      <color theme="10"/>
      <name val="Lato"/>
      <family val="2"/>
    </font>
    <font>
      <sz val="14"/>
      <color theme="1"/>
      <name val="Lato"/>
      <family val="2"/>
    </font>
    <font>
      <sz val="14"/>
      <color theme="1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u/>
      <sz val="16"/>
      <color rgb="FF75DEFF"/>
      <name val="Calibri"/>
      <family val="2"/>
      <scheme val="minor"/>
    </font>
    <font>
      <b/>
      <sz val="13"/>
      <color theme="0"/>
      <name val="Calibri"/>
      <family val="2"/>
      <scheme val="minor"/>
    </font>
    <font>
      <b/>
      <sz val="14"/>
      <color theme="0"/>
      <name val="Arial Narrow"/>
      <family val="2"/>
    </font>
    <font>
      <sz val="11"/>
      <color theme="1"/>
      <name val="Arial Narrow"/>
      <family val="2"/>
    </font>
    <font>
      <sz val="11"/>
      <color theme="0"/>
      <name val="Arial Narrow"/>
      <family val="2"/>
    </font>
    <font>
      <u/>
      <sz val="11"/>
      <color theme="10"/>
      <name val="Arial Narrow"/>
      <family val="2"/>
    </font>
    <font>
      <b/>
      <sz val="11"/>
      <color theme="0"/>
      <name val="Arial Narrow"/>
      <family val="2"/>
    </font>
    <font>
      <b/>
      <sz val="9"/>
      <color theme="0"/>
      <name val="Arial Narrow"/>
      <family val="2"/>
    </font>
    <font>
      <sz val="11"/>
      <color rgb="FF000000"/>
      <name val="Lato"/>
      <family val="2"/>
    </font>
    <font>
      <i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24"/>
      <color theme="0" tint="-0.499984740745262"/>
      <name val="Lato"/>
      <family val="2"/>
    </font>
    <font>
      <b/>
      <sz val="22"/>
      <color theme="0"/>
      <name val="Lato"/>
      <family val="2"/>
    </font>
    <font>
      <sz val="22"/>
      <color theme="1"/>
      <name val="Calibri"/>
      <family val="2"/>
      <scheme val="minor"/>
    </font>
    <font>
      <i/>
      <sz val="11"/>
      <color theme="1"/>
      <name val="Lato"/>
      <family val="2"/>
    </font>
    <font>
      <sz val="10.5"/>
      <color theme="1"/>
      <name val="Arial Narrow"/>
      <family val="2"/>
    </font>
    <font>
      <sz val="10"/>
      <color theme="1"/>
      <name val="Arial Narrow"/>
      <family val="2"/>
    </font>
    <font>
      <sz val="10"/>
      <name val="Calibri"/>
      <family val="2"/>
      <scheme val="minor"/>
    </font>
    <font>
      <sz val="14"/>
      <color theme="1"/>
      <name val="Arial Narrow"/>
      <family val="2"/>
    </font>
    <font>
      <sz val="12"/>
      <color theme="1"/>
      <name val="Arial Narrow"/>
      <family val="2"/>
    </font>
    <font>
      <sz val="10"/>
      <color theme="0"/>
      <name val="Calibri"/>
      <family val="2"/>
      <scheme val="minor"/>
    </font>
    <font>
      <sz val="9"/>
      <color theme="0"/>
      <name val="Calibri"/>
      <family val="2"/>
      <scheme val="minor"/>
    </font>
    <font>
      <b/>
      <u/>
      <sz val="14"/>
      <color rgb="FF75DEFF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u/>
      <sz val="14"/>
      <color theme="0"/>
      <name val="Calibri"/>
      <family val="2"/>
      <scheme val="minor"/>
    </font>
    <font>
      <b/>
      <sz val="14"/>
      <color theme="0" tint="-0.499984740745262"/>
      <name val="Calibri"/>
      <family val="2"/>
      <scheme val="minor"/>
    </font>
    <font>
      <b/>
      <sz val="12"/>
      <color theme="0" tint="-0.499984740745262"/>
      <name val="Calibri"/>
      <family val="2"/>
      <scheme val="minor"/>
    </font>
    <font>
      <sz val="10"/>
      <color theme="1"/>
      <name val="Lato"/>
      <family val="2"/>
    </font>
    <font>
      <b/>
      <u/>
      <sz val="14"/>
      <color theme="10"/>
      <name val="Calibri"/>
      <family val="2"/>
      <scheme val="minor"/>
    </font>
    <font>
      <sz val="10"/>
      <color theme="0"/>
      <name val="Lato"/>
      <family val="2"/>
    </font>
    <font>
      <u/>
      <sz val="10"/>
      <color theme="10"/>
      <name val="Calibri"/>
      <family val="2"/>
      <scheme val="minor"/>
    </font>
    <font>
      <b/>
      <sz val="10"/>
      <color theme="9" tint="-0.499984740745262"/>
      <name val="Arial Narrow"/>
      <family val="2"/>
    </font>
    <font>
      <b/>
      <sz val="10"/>
      <color theme="0" tint="-0.499984740745262"/>
      <name val="Calibri"/>
      <family val="2"/>
      <scheme val="minor"/>
    </font>
    <font>
      <b/>
      <u/>
      <sz val="10"/>
      <color theme="10"/>
      <name val="Calibri"/>
      <family val="2"/>
      <scheme val="minor"/>
    </font>
    <font>
      <b/>
      <sz val="12"/>
      <color theme="0"/>
      <name val="Arial Narrow"/>
      <family val="2"/>
    </font>
    <font>
      <b/>
      <sz val="9"/>
      <color theme="0"/>
      <name val="Calibri"/>
      <family val="2"/>
      <scheme val="minor"/>
    </font>
    <font>
      <b/>
      <sz val="10"/>
      <name val="Calibri"/>
      <family val="2"/>
      <scheme val="minor"/>
    </font>
    <font>
      <sz val="11"/>
      <color rgb="FF000000"/>
      <name val="Arial Narrow"/>
      <family val="2"/>
    </font>
    <font>
      <sz val="11"/>
      <color rgb="FF808080"/>
      <name val="Arial Narrow"/>
      <family val="2"/>
    </font>
    <font>
      <b/>
      <sz val="11"/>
      <color theme="0" tint="-0.499984740745262"/>
      <name val="Calibri"/>
      <family val="2"/>
      <scheme val="minor"/>
    </font>
    <font>
      <sz val="11"/>
      <name val="Arial Narrow"/>
      <family val="2"/>
    </font>
    <font>
      <sz val="10.5"/>
      <name val="Arial Narrow"/>
      <family val="2"/>
    </font>
    <font>
      <sz val="10"/>
      <color theme="0"/>
      <name val="Arial Narrow"/>
      <family val="2"/>
    </font>
    <font>
      <b/>
      <sz val="11"/>
      <color theme="1"/>
      <name val="Arial Narrow"/>
      <family val="2"/>
    </font>
    <font>
      <b/>
      <sz val="11"/>
      <color rgb="FF000000"/>
      <name val="Arial Narrow"/>
      <family val="2"/>
    </font>
    <font>
      <b/>
      <sz val="11"/>
      <color rgb="FF808080"/>
      <name val="Arial Narrow"/>
      <family val="2"/>
    </font>
    <font>
      <b/>
      <sz val="11"/>
      <color theme="1" tint="0.499984740745262"/>
      <name val="Arial Narrow"/>
      <family val="2"/>
    </font>
    <font>
      <b/>
      <sz val="11"/>
      <name val="Arial Narrow"/>
      <family val="2"/>
    </font>
    <font>
      <sz val="9"/>
      <color theme="1"/>
      <name val="Arial Narrow"/>
      <family val="2"/>
    </font>
    <font>
      <b/>
      <sz val="10"/>
      <color theme="1"/>
      <name val="Arial Narrow"/>
      <family val="2"/>
    </font>
    <font>
      <sz val="9"/>
      <color theme="1"/>
      <name val="Calibri"/>
      <family val="2"/>
      <scheme val="minor"/>
    </font>
    <font>
      <b/>
      <sz val="10"/>
      <name val="Arial Narrow"/>
      <family val="2"/>
    </font>
    <font>
      <sz val="9"/>
      <name val="Calibri"/>
      <family val="2"/>
      <scheme val="minor"/>
    </font>
    <font>
      <u/>
      <sz val="10"/>
      <color theme="10"/>
      <name val="Arial Narrow"/>
      <family val="2"/>
    </font>
    <font>
      <sz val="10"/>
      <name val="Arial Narrow"/>
      <family val="2"/>
    </font>
    <font>
      <sz val="10"/>
      <name val="Aptos Narrow"/>
      <family val="2"/>
    </font>
    <font>
      <b/>
      <sz val="10"/>
      <name val="Aptos Narrow"/>
      <family val="2"/>
    </font>
    <font>
      <sz val="10"/>
      <color theme="1"/>
      <name val="Aptos Narrow"/>
      <family val="2"/>
    </font>
    <font>
      <b/>
      <sz val="9"/>
      <color theme="0" tint="-0.499984740745262"/>
      <name val="Calibri"/>
      <family val="2"/>
      <scheme val="minor"/>
    </font>
  </fonts>
  <fills count="41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DE8400"/>
        <bgColor indexed="64"/>
      </patternFill>
    </fill>
    <fill>
      <patternFill patternType="solid">
        <fgColor rgb="FFF9A328"/>
        <bgColor indexed="64"/>
      </patternFill>
    </fill>
    <fill>
      <patternFill patternType="solid">
        <fgColor rgb="FF2E7DC0"/>
        <bgColor indexed="64"/>
      </patternFill>
    </fill>
    <fill>
      <patternFill patternType="solid">
        <fgColor rgb="FF109B80"/>
        <bgColor indexed="64"/>
      </patternFill>
    </fill>
    <fill>
      <patternFill patternType="solid">
        <fgColor rgb="FF828181"/>
        <bgColor indexed="64"/>
      </patternFill>
    </fill>
    <fill>
      <gradientFill degree="45">
        <stop position="0">
          <color rgb="FF00B050"/>
        </stop>
        <stop position="1">
          <color theme="4"/>
        </stop>
      </gradientFill>
    </fill>
    <fill>
      <gradientFill degree="45">
        <stop position="0">
          <color rgb="FF2E7DC0"/>
        </stop>
        <stop position="1">
          <color rgb="FF3F12BE"/>
        </stop>
      </gradient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0"/>
      </patternFill>
    </fill>
    <fill>
      <gradientFill degree="45">
        <stop position="0">
          <color rgb="FF572DA3"/>
        </stop>
        <stop position="1">
          <color rgb="FFCA06CF"/>
        </stop>
      </gradientFill>
    </fill>
    <fill>
      <gradientFill degree="45">
        <stop position="0">
          <color rgb="FFD600AD"/>
        </stop>
        <stop position="1">
          <color rgb="FFFF1919"/>
        </stop>
      </gradientFill>
    </fill>
    <fill>
      <patternFill patternType="solid">
        <fgColor rgb="FFFE9700"/>
        <bgColor indexed="64"/>
      </patternFill>
    </fill>
    <fill>
      <gradientFill degree="45">
        <stop position="0">
          <color rgb="FFFF0000"/>
        </stop>
        <stop position="1">
          <color rgb="FFFE9700"/>
        </stop>
      </gradientFill>
    </fill>
    <fill>
      <gradientFill degree="45">
        <stop position="0">
          <color rgb="FFFE9700"/>
        </stop>
        <stop position="1">
          <color rgb="FFFFFF00"/>
        </stop>
      </gradientFill>
    </fill>
    <fill>
      <gradientFill degree="45">
        <stop position="0">
          <color rgb="FFFFFF00"/>
        </stop>
        <stop position="1">
          <color rgb="FF92D050"/>
        </stop>
      </gradientFill>
    </fill>
    <fill>
      <gradientFill degree="45">
        <stop position="0">
          <color rgb="FF75DEFF"/>
        </stop>
        <stop position="1">
          <color rgb="FF92D050"/>
        </stop>
      </gradientFill>
    </fill>
    <fill>
      <gradientFill degree="45">
        <stop position="0">
          <color theme="5" tint="-0.49803155613879818"/>
        </stop>
        <stop position="1">
          <color theme="7" tint="-0.25098422193060094"/>
        </stop>
      </gradientFill>
    </fill>
    <fill>
      <gradientFill degree="45">
        <stop position="0">
          <color rgb="FFCA06CF"/>
        </stop>
        <stop position="1">
          <color rgb="FFFF0000"/>
        </stop>
      </gradientFill>
    </fill>
    <fill>
      <gradientFill degree="45">
        <stop position="0">
          <color theme="0" tint="-5.0965910824915313E-2"/>
        </stop>
        <stop position="1">
          <color theme="0" tint="-0.34900967436750391"/>
        </stop>
      </gradientFill>
    </fill>
    <fill>
      <gradientFill degree="45">
        <stop position="0">
          <color theme="1"/>
        </stop>
        <stop position="1">
          <color theme="0" tint="-0.49803155613879818"/>
        </stop>
      </gradientFill>
    </fill>
    <fill>
      <patternFill patternType="solid">
        <fgColor rgb="FF7030A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E8E8E8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E7E6E6"/>
        <bgColor rgb="FF000000"/>
      </patternFill>
    </fill>
    <fill>
      <patternFill patternType="solid">
        <fgColor theme="2"/>
        <bgColor rgb="FF000000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rgb="FF000000"/>
      </patternFill>
    </fill>
  </fills>
  <borders count="584">
    <border>
      <left/>
      <right/>
      <top/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/>
      <diagonal/>
    </border>
    <border>
      <left/>
      <right/>
      <top/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/>
      <diagonal/>
    </border>
    <border>
      <left/>
      <right/>
      <top/>
      <bottom style="thick">
        <color theme="0"/>
      </bottom>
      <diagonal/>
    </border>
    <border>
      <left style="thin">
        <color theme="0"/>
      </left>
      <right/>
      <top/>
      <bottom style="thick">
        <color theme="0"/>
      </bottom>
      <diagonal/>
    </border>
    <border>
      <left style="thick">
        <color theme="0"/>
      </left>
      <right style="thick">
        <color theme="0"/>
      </right>
      <top/>
      <bottom/>
      <diagonal/>
    </border>
    <border>
      <left style="thick">
        <color theme="0"/>
      </left>
      <right/>
      <top/>
      <bottom/>
      <diagonal/>
    </border>
    <border>
      <left/>
      <right style="thick">
        <color theme="0"/>
      </right>
      <top/>
      <bottom/>
      <diagonal/>
    </border>
    <border>
      <left/>
      <right style="thick">
        <color theme="0"/>
      </right>
      <top/>
      <bottom style="thick">
        <color theme="0"/>
      </bottom>
      <diagonal/>
    </border>
    <border>
      <left style="thick">
        <color theme="0"/>
      </left>
      <right style="thick">
        <color theme="0"/>
      </right>
      <top/>
      <bottom style="thick">
        <color theme="0"/>
      </bottom>
      <diagonal/>
    </border>
    <border>
      <left style="thick">
        <color theme="0"/>
      </left>
      <right/>
      <top/>
      <bottom style="thick">
        <color theme="0"/>
      </bottom>
      <diagonal/>
    </border>
    <border>
      <left style="thin">
        <color theme="0"/>
      </left>
      <right style="thin">
        <color theme="0"/>
      </right>
      <top/>
      <bottom style="thick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ck">
        <color rgb="FF0070C0"/>
      </left>
      <right style="thick">
        <color rgb="FF0070C0"/>
      </right>
      <top style="thick">
        <color rgb="FF0070C0"/>
      </top>
      <bottom/>
      <diagonal/>
    </border>
    <border>
      <left style="thick">
        <color theme="9" tint="-0.24994659260841701"/>
      </left>
      <right style="thick">
        <color theme="9" tint="-0.24994659260841701"/>
      </right>
      <top style="thick">
        <color theme="9" tint="-0.24994659260841701"/>
      </top>
      <bottom/>
      <diagonal/>
    </border>
    <border>
      <left style="thick">
        <color rgb="FF7030A0"/>
      </left>
      <right style="thick">
        <color rgb="FF7030A0"/>
      </right>
      <top style="thick">
        <color rgb="FF7030A0"/>
      </top>
      <bottom/>
      <diagonal/>
    </border>
    <border>
      <left style="thick">
        <color rgb="FFC00000"/>
      </left>
      <right style="thick">
        <color rgb="FFC00000"/>
      </right>
      <top style="thick">
        <color rgb="FFC00000"/>
      </top>
      <bottom/>
      <diagonal/>
    </border>
    <border>
      <left style="thick">
        <color rgb="FFFE9700"/>
      </left>
      <right style="thick">
        <color rgb="FFFE9700"/>
      </right>
      <top style="thick">
        <color rgb="FFFE9700"/>
      </top>
      <bottom/>
      <diagonal/>
    </border>
    <border>
      <left style="thick">
        <color theme="7" tint="0.39994506668294322"/>
      </left>
      <right style="thick">
        <color theme="7" tint="0.39994506668294322"/>
      </right>
      <top style="thick">
        <color theme="7" tint="0.39994506668294322"/>
      </top>
      <bottom/>
      <diagonal/>
    </border>
    <border>
      <left/>
      <right/>
      <top style="thin">
        <color theme="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ck">
        <color theme="0"/>
      </top>
      <bottom style="thin">
        <color theme="2" tint="-0.499984740745262"/>
      </bottom>
      <diagonal/>
    </border>
    <border>
      <left style="thin">
        <color theme="1"/>
      </left>
      <right style="thin">
        <color theme="1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1"/>
      </left>
      <right style="thin">
        <color theme="1"/>
      </right>
      <top/>
      <bottom style="thin">
        <color theme="2" tint="-0.499984740745262"/>
      </bottom>
      <diagonal/>
    </border>
    <border>
      <left style="thin">
        <color auto="1"/>
      </left>
      <right/>
      <top/>
      <bottom style="thin">
        <color theme="2" tint="-0.499984740745262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theme="1"/>
      </left>
      <right style="thin">
        <color theme="1"/>
      </right>
      <top style="thin">
        <color theme="2" tint="-0.499984740745262"/>
      </top>
      <bottom/>
      <diagonal/>
    </border>
    <border>
      <left/>
      <right/>
      <top style="thin">
        <color theme="0" tint="-0.499984740745262"/>
      </top>
      <bottom style="thin">
        <color auto="1"/>
      </bottom>
      <diagonal/>
    </border>
    <border>
      <left style="thick">
        <color theme="0"/>
      </left>
      <right style="thick">
        <color theme="0"/>
      </right>
      <top style="thin">
        <color theme="2" tint="-0.499984740745262"/>
      </top>
      <bottom/>
      <diagonal/>
    </border>
    <border>
      <left style="thin">
        <color theme="1"/>
      </left>
      <right/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1"/>
      </left>
      <right/>
      <top/>
      <bottom style="thin">
        <color theme="2" tint="-0.499984740745262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theme="0" tint="-0.499984740745262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ck">
        <color auto="1"/>
      </top>
      <bottom style="thin">
        <color theme="2" tint="-0.499984740745262"/>
      </bottom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 style="thin">
        <color theme="2" tint="-0.499984740745262"/>
      </top>
      <bottom style="thick">
        <color auto="1"/>
      </bottom>
      <diagonal/>
    </border>
    <border>
      <left style="thin">
        <color theme="1"/>
      </left>
      <right style="thin">
        <color theme="1"/>
      </right>
      <top/>
      <bottom style="thick">
        <color auto="1"/>
      </bottom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ck">
        <color auto="1"/>
      </bottom>
      <diagonal/>
    </border>
    <border>
      <left style="thin">
        <color theme="1"/>
      </left>
      <right style="thin">
        <color theme="1"/>
      </right>
      <top style="thick">
        <color auto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2" tint="-0.499984740745262"/>
      </bottom>
      <diagonal/>
    </border>
    <border>
      <left style="thin">
        <color theme="1"/>
      </left>
      <right/>
      <top style="thick">
        <color auto="1"/>
      </top>
      <bottom/>
      <diagonal/>
    </border>
    <border>
      <left style="thin">
        <color theme="1"/>
      </left>
      <right style="thin">
        <color theme="1"/>
      </right>
      <top style="thick">
        <color auto="1"/>
      </top>
      <bottom style="thin">
        <color theme="2" tint="-0.499984740745262"/>
      </bottom>
      <diagonal/>
    </border>
    <border>
      <left style="thin">
        <color theme="1"/>
      </left>
      <right/>
      <top style="thin">
        <color theme="2" tint="-0.499984740745262"/>
      </top>
      <bottom/>
      <diagonal/>
    </border>
    <border>
      <left style="thin">
        <color theme="1"/>
      </left>
      <right/>
      <top style="thin">
        <color theme="2" tint="-0.499984740745262"/>
      </top>
      <bottom style="thick">
        <color auto="1"/>
      </bottom>
      <diagonal/>
    </border>
    <border>
      <left style="thin">
        <color theme="1"/>
      </left>
      <right style="thick">
        <color theme="9" tint="-0.24994659260841701"/>
      </right>
      <top/>
      <bottom/>
      <diagonal/>
    </border>
    <border>
      <left style="thin">
        <color theme="1"/>
      </left>
      <right style="thick">
        <color theme="9" tint="-0.24994659260841701"/>
      </right>
      <top/>
      <bottom style="thick">
        <color auto="1"/>
      </bottom>
      <diagonal/>
    </border>
    <border>
      <left style="thin">
        <color theme="1"/>
      </left>
      <right style="thick">
        <color theme="9" tint="-0.24994659260841701"/>
      </right>
      <top style="thick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indexed="64"/>
      </left>
      <right style="thin">
        <color theme="1"/>
      </right>
      <top/>
      <bottom style="thick">
        <color auto="1"/>
      </bottom>
      <diagonal/>
    </border>
    <border>
      <left style="thin">
        <color indexed="64"/>
      </left>
      <right style="thin">
        <color theme="1"/>
      </right>
      <top style="thick">
        <color auto="1"/>
      </top>
      <bottom/>
      <diagonal/>
    </border>
    <border>
      <left/>
      <right style="thin">
        <color auto="1"/>
      </right>
      <top/>
      <bottom style="thin">
        <color theme="2" tint="-0.499984740745262"/>
      </bottom>
      <diagonal/>
    </border>
    <border>
      <left style="thin">
        <color theme="1"/>
      </left>
      <right style="thin">
        <color theme="1"/>
      </right>
      <top style="thick">
        <color theme="0"/>
      </top>
      <bottom/>
      <diagonal/>
    </border>
    <border>
      <left style="thick">
        <color theme="0"/>
      </left>
      <right/>
      <top style="thin">
        <color theme="2" tint="-0.499984740745262"/>
      </top>
      <bottom/>
      <diagonal/>
    </border>
    <border>
      <left/>
      <right style="thick">
        <color theme="0"/>
      </right>
      <top style="thin">
        <color theme="2" tint="-0.499984740745262"/>
      </top>
      <bottom/>
      <diagonal/>
    </border>
    <border>
      <left style="thin">
        <color theme="1"/>
      </left>
      <right style="thin">
        <color theme="1"/>
      </right>
      <top style="thin">
        <color theme="1" tint="0.34998626667073579"/>
      </top>
      <bottom style="thin">
        <color theme="2" tint="-0.499984740745262"/>
      </bottom>
      <diagonal/>
    </border>
    <border>
      <left style="thin">
        <color theme="1"/>
      </left>
      <right/>
      <top style="thick">
        <color auto="1"/>
      </top>
      <bottom style="thin">
        <color theme="2" tint="-0.499984740745262"/>
      </bottom>
      <diagonal/>
    </border>
    <border>
      <left style="thick">
        <color theme="0"/>
      </left>
      <right style="thick">
        <color theme="0"/>
      </right>
      <top/>
      <bottom style="thick">
        <color rgb="FF0070C0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auto="1"/>
      </left>
      <right/>
      <top style="thin">
        <color theme="0" tint="-0.499984740745262"/>
      </top>
      <bottom style="thin">
        <color auto="1"/>
      </bottom>
      <diagonal/>
    </border>
    <border>
      <left style="thin">
        <color auto="1"/>
      </left>
      <right/>
      <top/>
      <bottom style="thin">
        <color theme="0" tint="-0.499984740745262"/>
      </bottom>
      <diagonal/>
    </border>
    <border>
      <left style="thick">
        <color theme="0"/>
      </left>
      <right style="thin">
        <color auto="1"/>
      </right>
      <top/>
      <bottom/>
      <diagonal/>
    </border>
    <border>
      <left style="thick">
        <color theme="0"/>
      </left>
      <right style="thick">
        <color theme="0"/>
      </right>
      <top/>
      <bottom style="thick">
        <color theme="9" tint="-0.24994659260841701"/>
      </bottom>
      <diagonal/>
    </border>
    <border>
      <left style="thin">
        <color auto="1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/>
      <right/>
      <top/>
      <bottom style="thin">
        <color theme="0"/>
      </bottom>
      <diagonal/>
    </border>
    <border>
      <left style="thin">
        <color theme="1" tint="0.499984740745262"/>
      </left>
      <right/>
      <top/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ck">
        <color theme="1"/>
      </bottom>
      <diagonal/>
    </border>
    <border>
      <left style="thin">
        <color theme="1" tint="0.499984740745262"/>
      </left>
      <right style="thin">
        <color theme="1" tint="0.499984740745262"/>
      </right>
      <top style="thick">
        <color theme="1"/>
      </top>
      <bottom style="thin">
        <color theme="1" tint="0.499984740745262"/>
      </bottom>
      <diagonal/>
    </border>
    <border>
      <left/>
      <right/>
      <top/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/>
      </top>
      <bottom style="thin">
        <color theme="1"/>
      </bottom>
      <diagonal/>
    </border>
    <border>
      <left style="thin">
        <color theme="1" tint="0.499984740745262"/>
      </left>
      <right style="thin">
        <color theme="1" tint="0.499984740745262"/>
      </right>
      <top style="thick">
        <color theme="1"/>
      </top>
      <bottom style="thin">
        <color theme="1"/>
      </bottom>
      <diagonal/>
    </border>
    <border>
      <left style="thin">
        <color theme="1" tint="0.499984740745262"/>
      </left>
      <right/>
      <top style="thin">
        <color theme="1" tint="0.499984740745262"/>
      </top>
      <bottom/>
      <diagonal/>
    </border>
    <border>
      <left style="thin">
        <color theme="1" tint="0.499984740745262"/>
      </left>
      <right/>
      <top/>
      <bottom/>
      <diagonal/>
    </border>
    <border>
      <left/>
      <right style="thin">
        <color theme="1" tint="0.499984740745262"/>
      </right>
      <top/>
      <bottom/>
      <diagonal/>
    </border>
    <border>
      <left/>
      <right/>
      <top style="thin">
        <color theme="1" tint="0.499984740745262"/>
      </top>
      <bottom/>
      <diagonal/>
    </border>
    <border>
      <left style="thin">
        <color theme="1" tint="0.499984740745262"/>
      </left>
      <right style="thin">
        <color theme="1" tint="0.499984740745262"/>
      </right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/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000000"/>
      </top>
      <bottom style="thin">
        <color rgb="FF000000"/>
      </bottom>
      <diagonal/>
    </border>
    <border>
      <left style="thin">
        <color rgb="FF808080"/>
      </left>
      <right style="thin">
        <color rgb="FF808080"/>
      </right>
      <top style="thick">
        <color rgb="FF00000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/>
      <diagonal/>
    </border>
    <border>
      <left style="thin">
        <color rgb="FF808080"/>
      </left>
      <right/>
      <top style="thin">
        <color rgb="FF808080"/>
      </top>
      <bottom style="thin">
        <color rgb="FF80808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808080"/>
      </left>
      <right/>
      <top style="thin">
        <color rgb="FF808080"/>
      </top>
      <bottom/>
      <diagonal/>
    </border>
    <border>
      <left style="thin">
        <color theme="1" tint="0.499984740745262"/>
      </left>
      <right style="thin">
        <color theme="1" tint="0.499984740745262"/>
      </right>
      <top style="thick">
        <color theme="1"/>
      </top>
      <bottom/>
      <diagonal/>
    </border>
    <border>
      <left/>
      <right/>
      <top style="thin">
        <color theme="1" tint="0.499984740745262"/>
      </top>
      <bottom style="thin">
        <color theme="0" tint="-0.499984740745262"/>
      </bottom>
      <diagonal/>
    </border>
    <border>
      <left/>
      <right style="thin">
        <color theme="1" tint="0.499984740745262"/>
      </right>
      <top style="thick">
        <color theme="1"/>
      </top>
      <bottom/>
      <diagonal/>
    </border>
    <border>
      <left/>
      <right style="thin">
        <color theme="1" tint="0.499984740745262"/>
      </right>
      <top/>
      <bottom style="thick">
        <color theme="1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1" tint="0.499984740745262"/>
      </right>
      <top style="thick">
        <color theme="0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ck">
        <color theme="1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ck">
        <color theme="1"/>
      </bottom>
      <diagonal/>
    </border>
    <border>
      <left style="thin">
        <color rgb="FF808080"/>
      </left>
      <right/>
      <top/>
      <bottom style="thin">
        <color rgb="FF808080"/>
      </bottom>
      <diagonal/>
    </border>
    <border>
      <left style="thin">
        <color rgb="FF808080"/>
      </left>
      <right/>
      <top style="thin">
        <color rgb="FF808080"/>
      </top>
      <bottom style="thin">
        <color rgb="FF000000"/>
      </bottom>
      <diagonal/>
    </border>
    <border>
      <left style="thin">
        <color rgb="FF808080"/>
      </left>
      <right/>
      <top style="thin">
        <color rgb="FF000000"/>
      </top>
      <bottom style="thin">
        <color rgb="FF808080"/>
      </bottom>
      <diagonal/>
    </border>
    <border>
      <left style="thin">
        <color rgb="FF808080"/>
      </left>
      <right/>
      <top style="thick">
        <color rgb="FF000000"/>
      </top>
      <bottom style="thin">
        <color rgb="FF808080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 style="thin">
        <color rgb="FF808080"/>
      </left>
      <right/>
      <top style="thin">
        <color rgb="FF000000"/>
      </top>
      <bottom style="thin">
        <color rgb="FF000000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/>
      </bottom>
      <diagonal/>
    </border>
    <border>
      <left style="thin">
        <color theme="1"/>
      </left>
      <right style="thick">
        <color theme="9" tint="-0.24994659260841701"/>
      </right>
      <top style="thick">
        <color theme="1"/>
      </top>
      <bottom/>
      <diagonal/>
    </border>
    <border>
      <left style="thin">
        <color theme="1"/>
      </left>
      <right style="thick">
        <color theme="9" tint="-0.24994659260841701"/>
      </right>
      <top/>
      <bottom style="thick">
        <color theme="1"/>
      </bottom>
      <diagonal/>
    </border>
    <border>
      <left style="thick">
        <color rgb="FF92D050"/>
      </left>
      <right style="thick">
        <color rgb="FF92D050"/>
      </right>
      <top style="thick">
        <color rgb="FF92D050"/>
      </top>
      <bottom/>
      <diagonal/>
    </border>
    <border>
      <left style="thin">
        <color rgb="FF808080"/>
      </left>
      <right style="thin">
        <color rgb="FF808080"/>
      </right>
      <top style="thick">
        <color auto="1"/>
      </top>
      <bottom style="thin">
        <color rgb="FF000000"/>
      </bottom>
      <diagonal/>
    </border>
    <border>
      <left style="thin">
        <color rgb="FF808080"/>
      </left>
      <right/>
      <top style="thin">
        <color rgb="FF000000"/>
      </top>
      <bottom/>
      <diagonal/>
    </border>
    <border>
      <left/>
      <right style="thin">
        <color theme="1"/>
      </right>
      <top style="thick">
        <color theme="0"/>
      </top>
      <bottom style="thin">
        <color theme="1" tint="0.34998626667073579"/>
      </bottom>
      <diagonal/>
    </border>
    <border>
      <left/>
      <right style="thin">
        <color theme="1"/>
      </right>
      <top style="thin">
        <color theme="1" tint="0.34998626667073579"/>
      </top>
      <bottom style="thin">
        <color theme="2" tint="-0.499984740745262"/>
      </bottom>
      <diagonal/>
    </border>
    <border>
      <left style="thin">
        <color theme="1"/>
      </left>
      <right/>
      <top style="thick">
        <color theme="1"/>
      </top>
      <bottom/>
      <diagonal/>
    </border>
    <border>
      <left style="thin">
        <color theme="1"/>
      </left>
      <right/>
      <top/>
      <bottom style="thick">
        <color theme="1"/>
      </bottom>
      <diagonal/>
    </border>
    <border>
      <left style="thick">
        <color rgb="FF0070C0"/>
      </left>
      <right style="thick">
        <color rgb="FF0070C0"/>
      </right>
      <top style="thick">
        <color rgb="FF0070C0"/>
      </top>
      <bottom style="thick">
        <color theme="0"/>
      </bottom>
      <diagonal/>
    </border>
    <border>
      <left style="thick">
        <color rgb="FF7030A0"/>
      </left>
      <right style="thick">
        <color rgb="FF7030A0"/>
      </right>
      <top style="thick">
        <color rgb="FF7030A0"/>
      </top>
      <bottom style="thick">
        <color theme="0"/>
      </bottom>
      <diagonal/>
    </border>
    <border>
      <left style="thick">
        <color rgb="FFC00000"/>
      </left>
      <right style="thick">
        <color rgb="FFC00000"/>
      </right>
      <top style="thick">
        <color rgb="FFC00000"/>
      </top>
      <bottom style="thick">
        <color theme="0"/>
      </bottom>
      <diagonal/>
    </border>
    <border>
      <left style="thick">
        <color rgb="FFFE9700"/>
      </left>
      <right style="thick">
        <color rgb="FFFE9700"/>
      </right>
      <top style="thick">
        <color rgb="FFFE9700"/>
      </top>
      <bottom style="thick">
        <color theme="0"/>
      </bottom>
      <diagonal/>
    </border>
    <border>
      <left style="thick">
        <color rgb="FFFFC000"/>
      </left>
      <right style="thick">
        <color rgb="FFFFC000"/>
      </right>
      <top style="thick">
        <color rgb="FFFFC000"/>
      </top>
      <bottom style="thick">
        <color theme="0"/>
      </bottom>
      <diagonal/>
    </border>
    <border>
      <left style="thick">
        <color rgb="FF92D050"/>
      </left>
      <right style="thick">
        <color rgb="FF92D050"/>
      </right>
      <top style="thick">
        <color rgb="FF92D050"/>
      </top>
      <bottom style="thick">
        <color theme="0"/>
      </bottom>
      <diagonal/>
    </border>
    <border>
      <left style="thick">
        <color theme="9" tint="-0.24994659260841701"/>
      </left>
      <right style="thick">
        <color theme="9" tint="-0.24994659260841701"/>
      </right>
      <top/>
      <bottom/>
      <diagonal/>
    </border>
    <border>
      <left style="thick">
        <color rgb="FF0070C0"/>
      </left>
      <right style="thick">
        <color rgb="FF0070C0"/>
      </right>
      <top/>
      <bottom/>
      <diagonal/>
    </border>
    <border>
      <left style="thick">
        <color rgb="FF7030A0"/>
      </left>
      <right style="thick">
        <color rgb="FF7030A0"/>
      </right>
      <top/>
      <bottom/>
      <diagonal/>
    </border>
    <border>
      <left style="thick">
        <color rgb="FFFE9700"/>
      </left>
      <right style="thick">
        <color rgb="FFFE9700"/>
      </right>
      <top/>
      <bottom/>
      <diagonal/>
    </border>
    <border>
      <left style="thick">
        <color rgb="FFFFC000"/>
      </left>
      <right style="thick">
        <color rgb="FFFFC000"/>
      </right>
      <top/>
      <bottom/>
      <diagonal/>
    </border>
    <border>
      <left style="thick">
        <color rgb="FF92D050"/>
      </left>
      <right style="thick">
        <color rgb="FF92D050"/>
      </right>
      <top/>
      <bottom/>
      <diagonal/>
    </border>
    <border>
      <left/>
      <right style="thick">
        <color theme="1"/>
      </right>
      <top/>
      <bottom style="thin">
        <color theme="0"/>
      </bottom>
      <diagonal/>
    </border>
    <border>
      <left/>
      <right style="thick">
        <color theme="1"/>
      </right>
      <top/>
      <bottom style="thin">
        <color theme="1" tint="0.499984740745262"/>
      </bottom>
      <diagonal/>
    </border>
    <border>
      <left/>
      <right style="thick">
        <color theme="1"/>
      </right>
      <top style="thin">
        <color theme="1" tint="0.499984740745262"/>
      </top>
      <bottom style="thin">
        <color theme="1" tint="0.499984740745262"/>
      </bottom>
      <diagonal/>
    </border>
    <border>
      <left/>
      <right style="thick">
        <color theme="1"/>
      </right>
      <top/>
      <bottom/>
      <diagonal/>
    </border>
    <border>
      <left/>
      <right style="thick">
        <color theme="1"/>
      </right>
      <top style="thin">
        <color theme="0" tint="-0.499984740745262"/>
      </top>
      <bottom/>
      <diagonal/>
    </border>
    <border>
      <left style="thick">
        <color theme="1"/>
      </left>
      <right style="thick">
        <color theme="1"/>
      </right>
      <top style="thin">
        <color theme="1" tint="0.499984740745262"/>
      </top>
      <bottom style="thin">
        <color theme="1" tint="0.499984740745262"/>
      </bottom>
      <diagonal/>
    </border>
    <border>
      <left style="thick">
        <color theme="1"/>
      </left>
      <right style="thick">
        <color theme="1"/>
      </right>
      <top style="thin">
        <color theme="1" tint="0.499984740745262"/>
      </top>
      <bottom style="thick">
        <color theme="1"/>
      </bottom>
      <diagonal/>
    </border>
    <border>
      <left style="thick">
        <color theme="1"/>
      </left>
      <right style="thick">
        <color theme="1"/>
      </right>
      <top style="thick">
        <color theme="1"/>
      </top>
      <bottom style="thin">
        <color theme="1" tint="0.499984740745262"/>
      </bottom>
      <diagonal/>
    </border>
    <border>
      <left style="thick">
        <color theme="1"/>
      </left>
      <right style="thick">
        <color theme="1"/>
      </right>
      <top style="thick">
        <color theme="1"/>
      </top>
      <bottom/>
      <diagonal/>
    </border>
    <border>
      <left style="thick">
        <color theme="1"/>
      </left>
      <right style="thick">
        <color theme="1"/>
      </right>
      <top/>
      <bottom/>
      <diagonal/>
    </border>
    <border>
      <left style="thick">
        <color theme="1"/>
      </left>
      <right style="thick">
        <color theme="1"/>
      </right>
      <top/>
      <bottom style="thick">
        <color theme="1"/>
      </bottom>
      <diagonal/>
    </border>
    <border>
      <left style="thick">
        <color theme="1"/>
      </left>
      <right style="thick">
        <color theme="1"/>
      </right>
      <top style="thick">
        <color theme="1"/>
      </top>
      <bottom style="thick">
        <color theme="1"/>
      </bottom>
      <diagonal/>
    </border>
    <border>
      <left style="thick">
        <color theme="1"/>
      </left>
      <right style="thick">
        <color theme="1"/>
      </right>
      <top style="thick">
        <color theme="0"/>
      </top>
      <bottom/>
      <diagonal/>
    </border>
    <border>
      <left style="thick">
        <color theme="1"/>
      </left>
      <right style="thick">
        <color theme="1"/>
      </right>
      <top/>
      <bottom style="thin">
        <color theme="1" tint="0.499984740745262"/>
      </bottom>
      <diagonal/>
    </border>
    <border>
      <left style="thick">
        <color theme="1"/>
      </left>
      <right style="thick">
        <color theme="1"/>
      </right>
      <top style="thin">
        <color theme="0"/>
      </top>
      <bottom style="thick">
        <color theme="1"/>
      </bottom>
      <diagonal/>
    </border>
    <border>
      <left style="thick">
        <color theme="1"/>
      </left>
      <right style="thick">
        <color theme="1"/>
      </right>
      <top style="thick">
        <color theme="1"/>
      </top>
      <bottom style="thin">
        <color theme="0" tint="-0.499984740745262"/>
      </bottom>
      <diagonal/>
    </border>
    <border>
      <left style="thick">
        <color theme="1"/>
      </left>
      <right style="thin">
        <color theme="1"/>
      </right>
      <top style="thick">
        <color theme="1"/>
      </top>
      <bottom style="thin">
        <color theme="1" tint="0.34998626667073579"/>
      </bottom>
      <diagonal/>
    </border>
    <border>
      <left style="thin">
        <color theme="1"/>
      </left>
      <right style="thick">
        <color theme="1"/>
      </right>
      <top style="thick">
        <color theme="1"/>
      </top>
      <bottom style="thin">
        <color theme="1" tint="0.34998626667073579"/>
      </bottom>
      <diagonal/>
    </border>
    <border>
      <left style="thick">
        <color theme="1"/>
      </left>
      <right/>
      <top style="thin">
        <color theme="1" tint="0.34998626667073579"/>
      </top>
      <bottom style="thick">
        <color theme="1"/>
      </bottom>
      <diagonal/>
    </border>
    <border>
      <left style="thick">
        <color theme="1"/>
      </left>
      <right style="thin">
        <color theme="1" tint="0.499984740745262"/>
      </right>
      <top style="thin">
        <color theme="0"/>
      </top>
      <bottom style="thin">
        <color theme="1" tint="0.499984740745262"/>
      </bottom>
      <diagonal/>
    </border>
    <border>
      <left style="thick">
        <color theme="1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ck">
        <color theme="1"/>
      </top>
      <bottom style="thick">
        <color theme="1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ck">
        <color theme="1"/>
      </bottom>
      <diagonal/>
    </border>
    <border>
      <left/>
      <right/>
      <top style="thick">
        <color theme="1"/>
      </top>
      <bottom style="thick">
        <color theme="1"/>
      </bottom>
      <diagonal/>
    </border>
    <border>
      <left/>
      <right style="thin">
        <color theme="1" tint="0.499984740745262"/>
      </right>
      <top style="thick">
        <color theme="0"/>
      </top>
      <bottom/>
      <diagonal/>
    </border>
    <border>
      <left style="thin">
        <color theme="1" tint="0.499984740745262"/>
      </left>
      <right style="thin">
        <color theme="1" tint="0.499984740745262"/>
      </right>
      <top style="thick">
        <color theme="0"/>
      </top>
      <bottom/>
      <diagonal/>
    </border>
    <border>
      <left style="thin">
        <color theme="1" tint="0.499984740745262"/>
      </left>
      <right style="thin">
        <color theme="1" tint="0.499984740745262"/>
      </right>
      <top style="thick">
        <color theme="1"/>
      </top>
      <bottom style="thick">
        <color theme="1"/>
      </bottom>
      <diagonal/>
    </border>
    <border>
      <left style="thin">
        <color rgb="FF808080"/>
      </left>
      <right style="thin">
        <color rgb="FF808080"/>
      </right>
      <top style="thick">
        <color theme="1"/>
      </top>
      <bottom style="thick">
        <color theme="1"/>
      </bottom>
      <diagonal/>
    </border>
    <border>
      <left style="thin">
        <color rgb="FF808080"/>
      </left>
      <right/>
      <top style="thick">
        <color theme="1"/>
      </top>
      <bottom style="thick">
        <color theme="1"/>
      </bottom>
      <diagonal/>
    </border>
    <border>
      <left style="thin">
        <color theme="1"/>
      </left>
      <right style="thick">
        <color theme="9" tint="-0.24994659260841701"/>
      </right>
      <top style="thick">
        <color theme="0"/>
      </top>
      <bottom/>
      <diagonal/>
    </border>
    <border>
      <left style="thin">
        <color theme="1"/>
      </left>
      <right style="thick">
        <color theme="9" tint="-0.24994659260841701"/>
      </right>
      <top style="thick">
        <color theme="1"/>
      </top>
      <bottom style="thick">
        <color theme="1"/>
      </bottom>
      <diagonal/>
    </border>
    <border>
      <left/>
      <right style="thin">
        <color theme="1" tint="0.499984740745262"/>
      </right>
      <top style="thick">
        <color theme="1"/>
      </top>
      <bottom style="thin">
        <color theme="1"/>
      </bottom>
      <diagonal/>
    </border>
    <border>
      <left/>
      <right style="thin">
        <color theme="1"/>
      </right>
      <top style="thick">
        <color theme="1" tint="4.9989318521683403E-2"/>
      </top>
      <bottom style="thin">
        <color theme="2" tint="-0.499984740745262"/>
      </bottom>
      <diagonal/>
    </border>
    <border>
      <left/>
      <right style="thin">
        <color theme="1"/>
      </right>
      <top style="thin">
        <color theme="2" tint="-0.499984740745262"/>
      </top>
      <bottom/>
      <diagonal/>
    </border>
    <border>
      <left/>
      <right style="thin">
        <color theme="1"/>
      </right>
      <top style="thin">
        <color theme="2" tint="-0.499984740745262"/>
      </top>
      <bottom style="thin">
        <color theme="2" tint="-0.499984740745262"/>
      </bottom>
      <diagonal/>
    </border>
    <border>
      <left/>
      <right style="thin">
        <color theme="1"/>
      </right>
      <top style="thin">
        <color theme="2" tint="-0.499984740745262"/>
      </top>
      <bottom style="thick">
        <color theme="1"/>
      </bottom>
      <diagonal/>
    </border>
    <border>
      <left style="thin">
        <color theme="1"/>
      </left>
      <right/>
      <top style="thick">
        <color theme="0"/>
      </top>
      <bottom/>
      <diagonal/>
    </border>
    <border>
      <left style="thin">
        <color theme="1"/>
      </left>
      <right/>
      <top style="thick">
        <color theme="1"/>
      </top>
      <bottom style="thick">
        <color theme="1"/>
      </bottom>
      <diagonal/>
    </border>
    <border>
      <left/>
      <right style="thin">
        <color rgb="FF808080"/>
      </right>
      <top style="thick">
        <color theme="1"/>
      </top>
      <bottom style="thick">
        <color theme="1"/>
      </bottom>
      <diagonal/>
    </border>
    <border>
      <left/>
      <right style="thin">
        <color rgb="FF808080"/>
      </right>
      <top/>
      <bottom style="thin">
        <color rgb="FF000000"/>
      </bottom>
      <diagonal/>
    </border>
    <border>
      <left/>
      <right style="thin">
        <color rgb="FF808080"/>
      </right>
      <top style="thin">
        <color rgb="FF000000"/>
      </top>
      <bottom/>
      <diagonal/>
    </border>
    <border>
      <left/>
      <right style="thin">
        <color rgb="FF808080"/>
      </right>
      <top style="thin">
        <color rgb="FF000000"/>
      </top>
      <bottom style="thin">
        <color rgb="FF808080"/>
      </bottom>
      <diagonal/>
    </border>
    <border>
      <left/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 style="thin">
        <color rgb="FF808080"/>
      </right>
      <top style="thin">
        <color rgb="FF808080"/>
      </top>
      <bottom style="thin">
        <color rgb="FF000000"/>
      </bottom>
      <diagonal/>
    </border>
    <border>
      <left/>
      <right style="thin">
        <color rgb="FF808080"/>
      </right>
      <top style="thin">
        <color rgb="FF000000"/>
      </top>
      <bottom style="thin">
        <color rgb="FF000000"/>
      </bottom>
      <diagonal/>
    </border>
    <border>
      <left/>
      <right style="thin">
        <color rgb="FF808080"/>
      </right>
      <top style="thin">
        <color rgb="FF808080"/>
      </top>
      <bottom/>
      <diagonal/>
    </border>
    <border>
      <left/>
      <right style="thin">
        <color rgb="FF808080"/>
      </right>
      <top style="thick">
        <color rgb="FF000000"/>
      </top>
      <bottom style="thin">
        <color rgb="FF808080"/>
      </bottom>
      <diagonal/>
    </border>
    <border>
      <left/>
      <right style="thin">
        <color rgb="FF808080"/>
      </right>
      <top style="thin">
        <color rgb="FF808080"/>
      </top>
      <bottom style="thick">
        <color rgb="FF000000"/>
      </bottom>
      <diagonal/>
    </border>
    <border>
      <left/>
      <right style="thin">
        <color rgb="FF808080"/>
      </right>
      <top/>
      <bottom/>
      <diagonal/>
    </border>
    <border>
      <left/>
      <right style="thin">
        <color rgb="FF808080"/>
      </right>
      <top style="thin">
        <color theme="1"/>
      </top>
      <bottom style="thin">
        <color theme="1"/>
      </bottom>
      <diagonal/>
    </border>
    <border>
      <left style="thick">
        <color rgb="FF7030A0"/>
      </left>
      <right style="thick">
        <color rgb="FF7030A0"/>
      </right>
      <top style="thick">
        <color theme="1"/>
      </top>
      <bottom style="thick">
        <color theme="1"/>
      </bottom>
      <diagonal/>
    </border>
    <border>
      <left style="thick">
        <color rgb="FF7030A0"/>
      </left>
      <right style="thick">
        <color rgb="FF7030A0"/>
      </right>
      <top/>
      <bottom style="thin">
        <color rgb="FF808080"/>
      </bottom>
      <diagonal/>
    </border>
    <border>
      <left style="thick">
        <color rgb="FF7030A0"/>
      </left>
      <right style="thick">
        <color rgb="FF7030A0"/>
      </right>
      <top style="thin">
        <color rgb="FF808080"/>
      </top>
      <bottom style="thin">
        <color rgb="FF808080"/>
      </bottom>
      <diagonal/>
    </border>
    <border>
      <left style="thick">
        <color rgb="FF7030A0"/>
      </left>
      <right style="thick">
        <color rgb="FF7030A0"/>
      </right>
      <top style="thin">
        <color rgb="FF808080"/>
      </top>
      <bottom/>
      <diagonal/>
    </border>
    <border>
      <left style="thick">
        <color rgb="FF7030A0"/>
      </left>
      <right style="thick">
        <color rgb="FF7030A0"/>
      </right>
      <top style="thick">
        <color rgb="FF000000"/>
      </top>
      <bottom style="thin">
        <color rgb="FF808080"/>
      </bottom>
      <diagonal/>
    </border>
    <border>
      <left style="thick">
        <color rgb="FF7030A0"/>
      </left>
      <right style="thick">
        <color rgb="FF7030A0"/>
      </right>
      <top style="thin">
        <color rgb="FF808080"/>
      </top>
      <bottom style="thick">
        <color theme="1"/>
      </bottom>
      <diagonal/>
    </border>
    <border>
      <left style="thick">
        <color rgb="FF7030A0"/>
      </left>
      <right style="thick">
        <color rgb="FF7030A0"/>
      </right>
      <top style="thin">
        <color rgb="FF808080"/>
      </top>
      <bottom style="thick">
        <color rgb="FF7030A0"/>
      </bottom>
      <diagonal/>
    </border>
    <border>
      <left style="thick">
        <color rgb="FF0070C0"/>
      </left>
      <right style="thick">
        <color rgb="FF0070C0"/>
      </right>
      <top style="thick">
        <color theme="1"/>
      </top>
      <bottom style="thick">
        <color theme="1"/>
      </bottom>
      <diagonal/>
    </border>
    <border>
      <left style="thick">
        <color rgb="FF0070C0"/>
      </left>
      <right style="thick">
        <color rgb="FF0070C0"/>
      </right>
      <top/>
      <bottom style="thin">
        <color rgb="FF808080"/>
      </bottom>
      <diagonal/>
    </border>
    <border>
      <left style="thick">
        <color rgb="FF0070C0"/>
      </left>
      <right style="thick">
        <color rgb="FF0070C0"/>
      </right>
      <top style="thin">
        <color rgb="FF808080"/>
      </top>
      <bottom style="thin">
        <color rgb="FF808080"/>
      </bottom>
      <diagonal/>
    </border>
    <border>
      <left style="thick">
        <color rgb="FF0070C0"/>
      </left>
      <right style="thick">
        <color rgb="FF0070C0"/>
      </right>
      <top style="thin">
        <color rgb="FF808080"/>
      </top>
      <bottom/>
      <diagonal/>
    </border>
    <border>
      <left style="thick">
        <color rgb="FF0070C0"/>
      </left>
      <right style="thick">
        <color rgb="FF0070C0"/>
      </right>
      <top style="thick">
        <color rgb="FF000000"/>
      </top>
      <bottom style="thin">
        <color rgb="FF808080"/>
      </bottom>
      <diagonal/>
    </border>
    <border>
      <left style="thick">
        <color rgb="FF0070C0"/>
      </left>
      <right style="thick">
        <color rgb="FF0070C0"/>
      </right>
      <top style="thin">
        <color rgb="FF808080"/>
      </top>
      <bottom style="thick">
        <color theme="1"/>
      </bottom>
      <diagonal/>
    </border>
    <border>
      <left style="thick">
        <color rgb="FF0070C0"/>
      </left>
      <right style="thick">
        <color rgb="FF0070C0"/>
      </right>
      <top style="thin">
        <color rgb="FF808080"/>
      </top>
      <bottom style="thick">
        <color rgb="FF0070C0"/>
      </bottom>
      <diagonal/>
    </border>
    <border>
      <left style="thick">
        <color theme="9" tint="-0.24994659260841701"/>
      </left>
      <right style="thick">
        <color theme="9" tint="-0.24994659260841701"/>
      </right>
      <top style="thick">
        <color theme="9" tint="-0.24994659260841701"/>
      </top>
      <bottom style="thick">
        <color theme="0"/>
      </bottom>
      <diagonal/>
    </border>
    <border>
      <left style="thick">
        <color theme="9" tint="-0.24994659260841701"/>
      </left>
      <right style="thick">
        <color theme="9" tint="-0.24994659260841701"/>
      </right>
      <top style="thick">
        <color theme="1"/>
      </top>
      <bottom style="thick">
        <color theme="1"/>
      </bottom>
      <diagonal/>
    </border>
    <border>
      <left style="thick">
        <color theme="9" tint="-0.24994659260841701"/>
      </left>
      <right style="thick">
        <color theme="9" tint="-0.24994659260841701"/>
      </right>
      <top/>
      <bottom style="thin">
        <color rgb="FF808080"/>
      </bottom>
      <diagonal/>
    </border>
    <border>
      <left style="thick">
        <color theme="9" tint="-0.24994659260841701"/>
      </left>
      <right style="thick">
        <color theme="9" tint="-0.24994659260841701"/>
      </right>
      <top style="thin">
        <color rgb="FF808080"/>
      </top>
      <bottom style="thin">
        <color rgb="FF808080"/>
      </bottom>
      <diagonal/>
    </border>
    <border>
      <left style="thick">
        <color theme="9" tint="-0.24994659260841701"/>
      </left>
      <right style="thick">
        <color theme="9" tint="-0.24994659260841701"/>
      </right>
      <top style="thin">
        <color rgb="FF808080"/>
      </top>
      <bottom/>
      <diagonal/>
    </border>
    <border>
      <left style="thick">
        <color theme="9" tint="-0.24994659260841701"/>
      </left>
      <right style="thick">
        <color theme="9" tint="-0.24994659260841701"/>
      </right>
      <top style="thick">
        <color rgb="FF000000"/>
      </top>
      <bottom style="thin">
        <color rgb="FF808080"/>
      </bottom>
      <diagonal/>
    </border>
    <border>
      <left style="thick">
        <color theme="9" tint="-0.24994659260841701"/>
      </left>
      <right style="thick">
        <color theme="9" tint="-0.24994659260841701"/>
      </right>
      <top style="thin">
        <color rgb="FF808080"/>
      </top>
      <bottom style="thick">
        <color theme="1"/>
      </bottom>
      <diagonal/>
    </border>
    <border>
      <left style="thick">
        <color rgb="FFEE0000"/>
      </left>
      <right style="thick">
        <color rgb="FFEE0000"/>
      </right>
      <top style="thick">
        <color theme="0"/>
      </top>
      <bottom/>
      <diagonal/>
    </border>
    <border>
      <left style="thick">
        <color rgb="FFEE0000"/>
      </left>
      <right style="thick">
        <color rgb="FFEE0000"/>
      </right>
      <top style="thick">
        <color theme="1"/>
      </top>
      <bottom style="thick">
        <color theme="1"/>
      </bottom>
      <diagonal/>
    </border>
    <border>
      <left style="thick">
        <color rgb="FFEE0000"/>
      </left>
      <right style="thick">
        <color rgb="FFEE0000"/>
      </right>
      <top/>
      <bottom style="thin">
        <color rgb="FF808080"/>
      </bottom>
      <diagonal/>
    </border>
    <border>
      <left style="thick">
        <color rgb="FFEE0000"/>
      </left>
      <right style="thick">
        <color rgb="FFEE0000"/>
      </right>
      <top style="thin">
        <color rgb="FF808080"/>
      </top>
      <bottom style="thin">
        <color rgb="FF808080"/>
      </bottom>
      <diagonal/>
    </border>
    <border>
      <left style="thick">
        <color rgb="FFEE0000"/>
      </left>
      <right style="thick">
        <color rgb="FFEE0000"/>
      </right>
      <top style="thin">
        <color rgb="FF808080"/>
      </top>
      <bottom/>
      <diagonal/>
    </border>
    <border>
      <left style="thick">
        <color rgb="FFEE0000"/>
      </left>
      <right style="thick">
        <color rgb="FFEE0000"/>
      </right>
      <top style="thick">
        <color rgb="FF000000"/>
      </top>
      <bottom style="thin">
        <color rgb="FF808080"/>
      </bottom>
      <diagonal/>
    </border>
    <border>
      <left style="thick">
        <color rgb="FFEE0000"/>
      </left>
      <right style="thick">
        <color rgb="FFEE0000"/>
      </right>
      <top style="thin">
        <color rgb="FF808080"/>
      </top>
      <bottom style="thick">
        <color theme="1"/>
      </bottom>
      <diagonal/>
    </border>
    <border>
      <left style="thick">
        <color rgb="FFEE0000"/>
      </left>
      <right style="thick">
        <color rgb="FFEE0000"/>
      </right>
      <top style="thin">
        <color rgb="FF808080"/>
      </top>
      <bottom style="thick">
        <color rgb="FFEE0000"/>
      </bottom>
      <diagonal/>
    </border>
    <border>
      <left/>
      <right style="thin">
        <color auto="1"/>
      </right>
      <top style="thin">
        <color theme="2" tint="-0.749961851863155"/>
      </top>
      <bottom style="thin">
        <color auto="1"/>
      </bottom>
      <diagonal/>
    </border>
    <border>
      <left/>
      <right/>
      <top style="thick">
        <color theme="1"/>
      </top>
      <bottom style="thin">
        <color theme="2" tint="-0.749961851863155"/>
      </bottom>
      <diagonal/>
    </border>
    <border>
      <left/>
      <right/>
      <top style="thin">
        <color theme="2" tint="-0.749961851863155"/>
      </top>
      <bottom style="thin">
        <color theme="2" tint="-0.749961851863155"/>
      </bottom>
      <diagonal/>
    </border>
    <border>
      <left/>
      <right/>
      <top style="thin">
        <color theme="2" tint="-0.749961851863155"/>
      </top>
      <bottom style="thin">
        <color auto="1"/>
      </bottom>
      <diagonal/>
    </border>
    <border>
      <left/>
      <right style="thin">
        <color rgb="FF808080"/>
      </right>
      <top style="thick">
        <color theme="1"/>
      </top>
      <bottom style="thin">
        <color theme="2" tint="-0.749961851863155"/>
      </bottom>
      <diagonal/>
    </border>
    <border>
      <left/>
      <right style="thin">
        <color rgb="FF808080"/>
      </right>
      <top style="thin">
        <color theme="2" tint="-0.749961851863155"/>
      </top>
      <bottom style="thin">
        <color theme="2" tint="-0.749961851863155"/>
      </bottom>
      <diagonal/>
    </border>
    <border>
      <left/>
      <right/>
      <top/>
      <bottom style="thin">
        <color theme="2" tint="-0.749961851863155"/>
      </bottom>
      <diagonal/>
    </border>
    <border>
      <left/>
      <right style="thin">
        <color rgb="FF808080"/>
      </right>
      <top style="thin">
        <color theme="2" tint="-0.749961851863155"/>
      </top>
      <bottom style="thick">
        <color theme="1"/>
      </bottom>
      <diagonal/>
    </border>
    <border>
      <left style="thick">
        <color rgb="FF92D050"/>
      </left>
      <right style="thick">
        <color rgb="FF92D050"/>
      </right>
      <top style="thick">
        <color theme="1"/>
      </top>
      <bottom style="thick">
        <color theme="1"/>
      </bottom>
      <diagonal/>
    </border>
    <border>
      <left style="thick">
        <color rgb="FF92D050"/>
      </left>
      <right style="thick">
        <color rgb="FF92D050"/>
      </right>
      <top/>
      <bottom style="thin">
        <color rgb="FF808080"/>
      </bottom>
      <diagonal/>
    </border>
    <border>
      <left style="thick">
        <color rgb="FF92D050"/>
      </left>
      <right style="thick">
        <color rgb="FF92D050"/>
      </right>
      <top style="thin">
        <color rgb="FF808080"/>
      </top>
      <bottom style="thin">
        <color rgb="FF808080"/>
      </bottom>
      <diagonal/>
    </border>
    <border>
      <left style="thick">
        <color rgb="FF92D050"/>
      </left>
      <right style="thick">
        <color rgb="FF92D050"/>
      </right>
      <top style="thin">
        <color rgb="FF808080"/>
      </top>
      <bottom/>
      <diagonal/>
    </border>
    <border>
      <left style="thick">
        <color rgb="FF92D050"/>
      </left>
      <right style="thick">
        <color rgb="FF92D050"/>
      </right>
      <top style="thick">
        <color rgb="FF000000"/>
      </top>
      <bottom style="thin">
        <color rgb="FF808080"/>
      </bottom>
      <diagonal/>
    </border>
    <border>
      <left style="thick">
        <color rgb="FF92D050"/>
      </left>
      <right style="thick">
        <color rgb="FF92D050"/>
      </right>
      <top style="thin">
        <color rgb="FF808080"/>
      </top>
      <bottom style="thick">
        <color theme="1"/>
      </bottom>
      <diagonal/>
    </border>
    <border>
      <left style="thick">
        <color rgb="FF92D050"/>
      </left>
      <right style="thick">
        <color rgb="FF92D050"/>
      </right>
      <top style="thin">
        <color rgb="FF808080"/>
      </top>
      <bottom style="thick">
        <color rgb="FF92D050"/>
      </bottom>
      <diagonal/>
    </border>
    <border>
      <left style="thick">
        <color rgb="FFFFC000"/>
      </left>
      <right style="thick">
        <color rgb="FFFFC000"/>
      </right>
      <top style="thick">
        <color theme="1"/>
      </top>
      <bottom style="thick">
        <color theme="1"/>
      </bottom>
      <diagonal/>
    </border>
    <border>
      <left style="thick">
        <color rgb="FFFFC000"/>
      </left>
      <right style="thick">
        <color rgb="FFFFC000"/>
      </right>
      <top/>
      <bottom style="thin">
        <color rgb="FF808080"/>
      </bottom>
      <diagonal/>
    </border>
    <border>
      <left style="thick">
        <color rgb="FFFFC000"/>
      </left>
      <right style="thick">
        <color rgb="FFFFC000"/>
      </right>
      <top style="thin">
        <color rgb="FF808080"/>
      </top>
      <bottom style="thin">
        <color rgb="FF808080"/>
      </bottom>
      <diagonal/>
    </border>
    <border>
      <left style="thick">
        <color rgb="FFFFC000"/>
      </left>
      <right style="thick">
        <color rgb="FFFFC000"/>
      </right>
      <top style="thin">
        <color rgb="FF808080"/>
      </top>
      <bottom/>
      <diagonal/>
    </border>
    <border>
      <left style="thick">
        <color rgb="FFFFC000"/>
      </left>
      <right style="thick">
        <color rgb="FFFFC000"/>
      </right>
      <top style="thick">
        <color rgb="FF000000"/>
      </top>
      <bottom style="thin">
        <color rgb="FF808080"/>
      </bottom>
      <diagonal/>
    </border>
    <border>
      <left style="thick">
        <color rgb="FFFFC000"/>
      </left>
      <right style="thick">
        <color rgb="FFFFC000"/>
      </right>
      <top style="thin">
        <color rgb="FF808080"/>
      </top>
      <bottom style="thick">
        <color theme="1"/>
      </bottom>
      <diagonal/>
    </border>
    <border>
      <left style="thick">
        <color rgb="FFFFC000"/>
      </left>
      <right style="thick">
        <color rgb="FFFFC000"/>
      </right>
      <top style="thin">
        <color rgb="FF808080"/>
      </top>
      <bottom style="thick">
        <color rgb="FFFFC000"/>
      </bottom>
      <diagonal/>
    </border>
    <border>
      <left style="thick">
        <color rgb="FFFE9700"/>
      </left>
      <right style="thick">
        <color rgb="FFFE9700"/>
      </right>
      <top style="thick">
        <color theme="1"/>
      </top>
      <bottom style="thick">
        <color theme="1"/>
      </bottom>
      <diagonal/>
    </border>
    <border>
      <left style="thick">
        <color rgb="FFFE9700"/>
      </left>
      <right style="thick">
        <color rgb="FFFE9700"/>
      </right>
      <top/>
      <bottom style="thin">
        <color rgb="FF808080"/>
      </bottom>
      <diagonal/>
    </border>
    <border>
      <left style="thick">
        <color rgb="FFFE9700"/>
      </left>
      <right style="thick">
        <color rgb="FFFE9700"/>
      </right>
      <top style="thin">
        <color rgb="FF808080"/>
      </top>
      <bottom style="thin">
        <color rgb="FF808080"/>
      </bottom>
      <diagonal/>
    </border>
    <border>
      <left style="thick">
        <color rgb="FFFE9700"/>
      </left>
      <right style="thick">
        <color rgb="FFFE9700"/>
      </right>
      <top style="thin">
        <color rgb="FF808080"/>
      </top>
      <bottom/>
      <diagonal/>
    </border>
    <border>
      <left style="thick">
        <color rgb="FFFE9700"/>
      </left>
      <right style="thick">
        <color rgb="FFFE9700"/>
      </right>
      <top style="thick">
        <color rgb="FF000000"/>
      </top>
      <bottom style="thin">
        <color rgb="FF808080"/>
      </bottom>
      <diagonal/>
    </border>
    <border>
      <left style="thick">
        <color rgb="FFFE9700"/>
      </left>
      <right style="thick">
        <color rgb="FFFE9700"/>
      </right>
      <top style="thin">
        <color rgb="FF808080"/>
      </top>
      <bottom style="thick">
        <color theme="1"/>
      </bottom>
      <diagonal/>
    </border>
    <border>
      <left style="thick">
        <color rgb="FFFE9700"/>
      </left>
      <right style="thick">
        <color rgb="FFFE9700"/>
      </right>
      <top style="thin">
        <color rgb="FF808080"/>
      </top>
      <bottom style="thick">
        <color rgb="FFFE9700"/>
      </bottom>
      <diagonal/>
    </border>
    <border>
      <left style="thin">
        <color theme="1" tint="0.499984740745262"/>
      </left>
      <right/>
      <top style="thick">
        <color theme="1"/>
      </top>
      <bottom/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/>
      </bottom>
      <diagonal/>
    </border>
    <border>
      <left/>
      <right style="thick">
        <color theme="1"/>
      </right>
      <top style="thin">
        <color theme="1" tint="0.34998626667073579"/>
      </top>
      <bottom style="thick">
        <color theme="1"/>
      </bottom>
      <diagonal/>
    </border>
    <border>
      <left style="thick">
        <color theme="1"/>
      </left>
      <right style="thick">
        <color theme="1"/>
      </right>
      <top style="thick">
        <color theme="0"/>
      </top>
      <bottom style="thin">
        <color theme="2" tint="-0.749961851863155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808080"/>
      </bottom>
      <diagonal/>
    </border>
    <border>
      <left/>
      <right/>
      <top style="thin">
        <color rgb="FF808080"/>
      </top>
      <bottom style="thin">
        <color rgb="FF808080"/>
      </bottom>
      <diagonal/>
    </border>
    <border>
      <left/>
      <right/>
      <top style="thin">
        <color rgb="FF808080"/>
      </top>
      <bottom style="thin">
        <color rgb="FF000000"/>
      </bottom>
      <diagonal/>
    </border>
    <border>
      <left/>
      <right/>
      <top style="thin">
        <color rgb="FF808080"/>
      </top>
      <bottom/>
      <diagonal/>
    </border>
    <border>
      <left/>
      <right/>
      <top style="thick">
        <color rgb="FF000000"/>
      </top>
      <bottom style="thin">
        <color rgb="FF808080"/>
      </bottom>
      <diagonal/>
    </border>
    <border>
      <left/>
      <right/>
      <top style="thin">
        <color rgb="FF808080"/>
      </top>
      <bottom style="thick">
        <color rgb="FF000000"/>
      </bottom>
      <diagonal/>
    </border>
    <border>
      <left/>
      <right style="thick">
        <color theme="1"/>
      </right>
      <top style="thin">
        <color theme="1" tint="0.34998626667073579"/>
      </top>
      <bottom/>
      <diagonal/>
    </border>
    <border>
      <left/>
      <right style="thick">
        <color theme="1"/>
      </right>
      <top style="thick">
        <color theme="1"/>
      </top>
      <bottom style="thick">
        <color theme="1"/>
      </bottom>
      <diagonal/>
    </border>
    <border>
      <left/>
      <right style="thick">
        <color theme="1"/>
      </right>
      <top style="thick">
        <color theme="1"/>
      </top>
      <bottom style="thin">
        <color theme="1" tint="0.34998626667073579"/>
      </bottom>
      <diagonal/>
    </border>
    <border>
      <left/>
      <right style="thick">
        <color theme="1"/>
      </right>
      <top style="thin">
        <color theme="1" tint="0.34998626667073579"/>
      </top>
      <bottom style="thin">
        <color theme="1" tint="0.34998626667073579"/>
      </bottom>
      <diagonal/>
    </border>
    <border>
      <left/>
      <right style="thick">
        <color theme="1"/>
      </right>
      <top/>
      <bottom style="thin">
        <color theme="1" tint="0.34998626667073579"/>
      </bottom>
      <diagonal/>
    </border>
    <border>
      <left style="thick">
        <color theme="1"/>
      </left>
      <right style="thin">
        <color theme="1" tint="0.499984740745262"/>
      </right>
      <top style="thick">
        <color theme="0"/>
      </top>
      <bottom/>
      <diagonal/>
    </border>
    <border>
      <left style="thin">
        <color theme="1" tint="0.499984740745262"/>
      </left>
      <right style="thick">
        <color theme="1"/>
      </right>
      <top style="thick">
        <color theme="0"/>
      </top>
      <bottom/>
      <diagonal/>
    </border>
    <border>
      <left style="thick">
        <color theme="1"/>
      </left>
      <right style="thin">
        <color rgb="FF808080"/>
      </right>
      <top style="thick">
        <color theme="1"/>
      </top>
      <bottom style="thick">
        <color theme="1"/>
      </bottom>
      <diagonal/>
    </border>
    <border>
      <left style="thin">
        <color rgb="FF808080"/>
      </left>
      <right style="thick">
        <color theme="1"/>
      </right>
      <top style="thick">
        <color theme="1"/>
      </top>
      <bottom style="thick">
        <color theme="1"/>
      </bottom>
      <diagonal/>
    </border>
    <border>
      <left style="thick">
        <color theme="1"/>
      </left>
      <right style="thin">
        <color rgb="FF808080"/>
      </right>
      <top/>
      <bottom style="thin">
        <color rgb="FF000000"/>
      </bottom>
      <diagonal/>
    </border>
    <border>
      <left style="thin">
        <color rgb="FF808080"/>
      </left>
      <right style="thick">
        <color theme="1"/>
      </right>
      <top/>
      <bottom style="thin">
        <color rgb="FF000000"/>
      </bottom>
      <diagonal/>
    </border>
    <border>
      <left style="thick">
        <color theme="1"/>
      </left>
      <right style="thin">
        <color rgb="FF808080"/>
      </right>
      <top style="thin">
        <color rgb="FF000000"/>
      </top>
      <bottom style="thin">
        <color rgb="FF808080"/>
      </bottom>
      <diagonal/>
    </border>
    <border>
      <left style="thin">
        <color rgb="FF808080"/>
      </left>
      <right style="thick">
        <color theme="1"/>
      </right>
      <top style="thin">
        <color rgb="FF000000"/>
      </top>
      <bottom style="thin">
        <color rgb="FF808080"/>
      </bottom>
      <diagonal/>
    </border>
    <border>
      <left style="thick">
        <color theme="1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ck">
        <color theme="1"/>
      </right>
      <top style="thin">
        <color rgb="FF808080"/>
      </top>
      <bottom style="thin">
        <color rgb="FF808080"/>
      </bottom>
      <diagonal/>
    </border>
    <border>
      <left style="thick">
        <color theme="1"/>
      </left>
      <right style="thin">
        <color rgb="FF808080"/>
      </right>
      <top style="thin">
        <color rgb="FF808080"/>
      </top>
      <bottom style="thin">
        <color rgb="FF000000"/>
      </bottom>
      <diagonal/>
    </border>
    <border>
      <left style="thin">
        <color rgb="FF808080"/>
      </left>
      <right style="thick">
        <color theme="1"/>
      </right>
      <top style="thin">
        <color rgb="FF808080"/>
      </top>
      <bottom style="thin">
        <color rgb="FF000000"/>
      </bottom>
      <diagonal/>
    </border>
    <border>
      <left style="thick">
        <color theme="1"/>
      </left>
      <right style="thin">
        <color rgb="FF808080"/>
      </right>
      <top style="thin">
        <color rgb="FF000000"/>
      </top>
      <bottom style="thin">
        <color rgb="FF000000"/>
      </bottom>
      <diagonal/>
    </border>
    <border>
      <left style="thin">
        <color rgb="FF808080"/>
      </left>
      <right style="thick">
        <color theme="1"/>
      </right>
      <top style="thin">
        <color rgb="FF000000"/>
      </top>
      <bottom style="thin">
        <color rgb="FF000000"/>
      </bottom>
      <diagonal/>
    </border>
    <border>
      <left style="thick">
        <color theme="1"/>
      </left>
      <right style="thin">
        <color rgb="FF808080"/>
      </right>
      <top style="thin">
        <color rgb="FF000000"/>
      </top>
      <bottom/>
      <diagonal/>
    </border>
    <border>
      <left style="thin">
        <color rgb="FF808080"/>
      </left>
      <right style="thick">
        <color theme="1"/>
      </right>
      <top style="thin">
        <color rgb="FF000000"/>
      </top>
      <bottom/>
      <diagonal/>
    </border>
    <border>
      <left style="thick">
        <color theme="1"/>
      </left>
      <right style="thin">
        <color rgb="FF808080"/>
      </right>
      <top style="thick">
        <color rgb="FF000000"/>
      </top>
      <bottom style="thin">
        <color rgb="FF808080"/>
      </bottom>
      <diagonal/>
    </border>
    <border>
      <left style="thin">
        <color rgb="FF808080"/>
      </left>
      <right style="thick">
        <color theme="1"/>
      </right>
      <top style="thick">
        <color rgb="FF000000"/>
      </top>
      <bottom style="thin">
        <color rgb="FF808080"/>
      </bottom>
      <diagonal/>
    </border>
    <border>
      <left style="thick">
        <color theme="1"/>
      </left>
      <right style="thin">
        <color rgb="FF808080"/>
      </right>
      <top style="thin">
        <color rgb="FF808080"/>
      </top>
      <bottom style="thick">
        <color rgb="FF000000"/>
      </bottom>
      <diagonal/>
    </border>
    <border>
      <left style="thin">
        <color rgb="FF808080"/>
      </left>
      <right style="thick">
        <color theme="1"/>
      </right>
      <top style="thin">
        <color rgb="FF808080"/>
      </top>
      <bottom style="thick">
        <color rgb="FF000000"/>
      </bottom>
      <diagonal/>
    </border>
    <border>
      <left style="thick">
        <color theme="1"/>
      </left>
      <right style="thin">
        <color rgb="FF808080"/>
      </right>
      <top/>
      <bottom/>
      <diagonal/>
    </border>
    <border>
      <left style="thin">
        <color rgb="FF808080"/>
      </left>
      <right style="thick">
        <color theme="1"/>
      </right>
      <top/>
      <bottom/>
      <diagonal/>
    </border>
    <border>
      <left style="thick">
        <color theme="1"/>
      </left>
      <right style="thin">
        <color rgb="FF808080"/>
      </right>
      <top style="thin">
        <color theme="1"/>
      </top>
      <bottom style="thin">
        <color theme="1"/>
      </bottom>
      <diagonal/>
    </border>
    <border>
      <left style="thin">
        <color rgb="FF808080"/>
      </left>
      <right style="thick">
        <color theme="1"/>
      </right>
      <top style="thin">
        <color theme="1"/>
      </top>
      <bottom style="thin">
        <color theme="1"/>
      </bottom>
      <diagonal/>
    </border>
    <border>
      <left style="thick">
        <color theme="1"/>
      </left>
      <right style="thin">
        <color rgb="FF808080"/>
      </right>
      <top/>
      <bottom style="thin">
        <color rgb="FF808080"/>
      </bottom>
      <diagonal/>
    </border>
    <border>
      <left style="thin">
        <color rgb="FF808080"/>
      </left>
      <right style="thick">
        <color theme="1"/>
      </right>
      <top/>
      <bottom style="thin">
        <color rgb="FF808080"/>
      </bottom>
      <diagonal/>
    </border>
    <border>
      <left style="thick">
        <color theme="1"/>
      </left>
      <right style="thin">
        <color theme="1" tint="0.499984740745262"/>
      </right>
      <top style="thick">
        <color theme="1"/>
      </top>
      <bottom/>
      <diagonal/>
    </border>
    <border>
      <left style="thin">
        <color theme="1" tint="0.499984740745262"/>
      </left>
      <right style="thick">
        <color theme="1"/>
      </right>
      <top style="thick">
        <color theme="1"/>
      </top>
      <bottom/>
      <diagonal/>
    </border>
    <border>
      <left style="thick">
        <color theme="1"/>
      </left>
      <right style="thin">
        <color theme="1" tint="0.499984740745262"/>
      </right>
      <top style="thin">
        <color theme="2" tint="-0.749961851863155"/>
      </top>
      <bottom style="thin">
        <color theme="2" tint="-0.749961851863155"/>
      </bottom>
      <diagonal/>
    </border>
    <border>
      <left style="thin">
        <color theme="1" tint="0.499984740745262"/>
      </left>
      <right style="thick">
        <color theme="1"/>
      </right>
      <top style="thin">
        <color theme="2" tint="-0.749961851863155"/>
      </top>
      <bottom style="thin">
        <color theme="2" tint="-0.749961851863155"/>
      </bottom>
      <diagonal/>
    </border>
    <border>
      <left style="thick">
        <color theme="1"/>
      </left>
      <right style="thick">
        <color theme="1"/>
      </right>
      <top style="thin">
        <color theme="2" tint="-0.749961851863155"/>
      </top>
      <bottom style="thick">
        <color theme="1"/>
      </bottom>
      <diagonal/>
    </border>
    <border>
      <left/>
      <right style="thin">
        <color theme="1" tint="0.499984740745262"/>
      </right>
      <top style="thin">
        <color theme="1"/>
      </top>
      <bottom/>
      <diagonal/>
    </border>
    <border>
      <left/>
      <right style="thin">
        <color rgb="FF808080"/>
      </right>
      <top style="thick">
        <color rgb="FF000000"/>
      </top>
      <bottom style="thin">
        <color rgb="FF000000"/>
      </bottom>
      <diagonal/>
    </border>
    <border>
      <left/>
      <right style="thin">
        <color rgb="FF808080"/>
      </right>
      <top style="thin">
        <color theme="2" tint="-0.749961851863155"/>
      </top>
      <bottom style="thin">
        <color rgb="FF808080"/>
      </bottom>
      <diagonal/>
    </border>
    <border>
      <left/>
      <right style="thin">
        <color rgb="FF808080"/>
      </right>
      <top style="thin">
        <color rgb="FF000000"/>
      </top>
      <bottom style="thick">
        <color rgb="FF000000"/>
      </bottom>
      <diagonal/>
    </border>
    <border>
      <left style="thick">
        <color theme="1"/>
      </left>
      <right style="thin">
        <color rgb="FF808080"/>
      </right>
      <top style="thin">
        <color rgb="FF808080"/>
      </top>
      <bottom/>
      <diagonal/>
    </border>
    <border>
      <left style="thin">
        <color rgb="FF808080"/>
      </left>
      <right style="thick">
        <color theme="1"/>
      </right>
      <top style="thin">
        <color rgb="FF808080"/>
      </top>
      <bottom/>
      <diagonal/>
    </border>
    <border>
      <left style="thick">
        <color theme="1"/>
      </left>
      <right style="thin">
        <color rgb="FF808080"/>
      </right>
      <top style="thin">
        <color theme="2" tint="-0.749961851863155"/>
      </top>
      <bottom style="thin">
        <color rgb="FF000000"/>
      </bottom>
      <diagonal/>
    </border>
    <border>
      <left style="thin">
        <color rgb="FF808080"/>
      </left>
      <right style="thick">
        <color theme="1"/>
      </right>
      <top style="thin">
        <color theme="2" tint="-0.749961851863155"/>
      </top>
      <bottom style="thin">
        <color rgb="FF000000"/>
      </bottom>
      <diagonal/>
    </border>
    <border>
      <left style="thick">
        <color theme="1"/>
      </left>
      <right/>
      <top style="thick">
        <color theme="0"/>
      </top>
      <bottom style="thin">
        <color theme="2" tint="-0.749961851863155"/>
      </bottom>
      <diagonal/>
    </border>
    <border>
      <left style="thin">
        <color theme="1" tint="0.499984740745262"/>
      </left>
      <right/>
      <top style="thin">
        <color theme="1"/>
      </top>
      <bottom/>
      <diagonal/>
    </border>
    <border>
      <left style="thin">
        <color rgb="FF808080"/>
      </left>
      <right/>
      <top/>
      <bottom style="thin">
        <color rgb="FF000000"/>
      </bottom>
      <diagonal/>
    </border>
    <border>
      <left style="thin">
        <color rgb="FF808080"/>
      </left>
      <right/>
      <top style="thick">
        <color rgb="FF000000"/>
      </top>
      <bottom style="thin">
        <color rgb="FF000000"/>
      </bottom>
      <diagonal/>
    </border>
    <border>
      <left style="thin">
        <color rgb="FF808080"/>
      </left>
      <right/>
      <top style="thin">
        <color theme="2" tint="-0.749961851863155"/>
      </top>
      <bottom style="thin">
        <color rgb="FF808080"/>
      </bottom>
      <diagonal/>
    </border>
    <border>
      <left style="thin">
        <color rgb="FF808080"/>
      </left>
      <right/>
      <top style="thin">
        <color rgb="FF000000"/>
      </top>
      <bottom style="thick">
        <color rgb="FF000000"/>
      </bottom>
      <diagonal/>
    </border>
    <border>
      <left style="thin">
        <color rgb="FF808080"/>
      </left>
      <right/>
      <top style="thin">
        <color theme="1"/>
      </top>
      <bottom/>
      <diagonal/>
    </border>
    <border>
      <left style="thin">
        <color theme="1" tint="0.499984740745262"/>
      </left>
      <right/>
      <top style="thick">
        <color theme="1"/>
      </top>
      <bottom style="thin">
        <color theme="1"/>
      </bottom>
      <diagonal/>
    </border>
    <border>
      <left style="thick">
        <color theme="1"/>
      </left>
      <right style="thin">
        <color rgb="FF808080"/>
      </right>
      <top style="thick">
        <color theme="1"/>
      </top>
      <bottom style="thin">
        <color theme="2" tint="-0.749961851863155"/>
      </bottom>
      <diagonal/>
    </border>
    <border>
      <left style="thick">
        <color theme="1"/>
      </left>
      <right style="thin">
        <color rgb="FF808080"/>
      </right>
      <top style="thin">
        <color theme="2" tint="-0.749961851863155"/>
      </top>
      <bottom style="thin">
        <color theme="2" tint="-0.749961851863155"/>
      </bottom>
      <diagonal/>
    </border>
    <border>
      <left style="thick">
        <color theme="1"/>
      </left>
      <right style="thin">
        <color rgb="FF808080"/>
      </right>
      <top style="thin">
        <color theme="2" tint="-0.749961851863155"/>
      </top>
      <bottom style="thick">
        <color theme="1"/>
      </bottom>
      <diagonal/>
    </border>
    <border>
      <left/>
      <right/>
      <top style="thin">
        <color theme="2" tint="-0.749961851863155"/>
      </top>
      <bottom style="thick">
        <color theme="1"/>
      </bottom>
      <diagonal/>
    </border>
    <border>
      <left/>
      <right style="thin">
        <color theme="1" tint="0.499984740745262"/>
      </right>
      <top style="thin">
        <color theme="1"/>
      </top>
      <bottom style="thick">
        <color theme="1"/>
      </bottom>
      <diagonal/>
    </border>
    <border>
      <left style="thin">
        <color theme="1" tint="0.499984740745262"/>
      </left>
      <right/>
      <top style="thin">
        <color theme="1"/>
      </top>
      <bottom style="thick">
        <color theme="1"/>
      </bottom>
      <diagonal/>
    </border>
    <border>
      <left style="thick">
        <color theme="1"/>
      </left>
      <right style="thick">
        <color theme="1"/>
      </right>
      <top style="thick">
        <color theme="1"/>
      </top>
      <bottom style="thin">
        <color theme="2" tint="-0.749961851863155"/>
      </bottom>
      <diagonal/>
    </border>
    <border>
      <left style="thin">
        <color indexed="64"/>
      </left>
      <right style="thin">
        <color theme="1"/>
      </right>
      <top style="thick">
        <color theme="0"/>
      </top>
      <bottom/>
      <diagonal/>
    </border>
    <border>
      <left style="thin">
        <color auto="1"/>
      </left>
      <right/>
      <top style="thick">
        <color theme="1"/>
      </top>
      <bottom style="thick">
        <color theme="1"/>
      </bottom>
      <diagonal/>
    </border>
    <border>
      <left style="thin">
        <color theme="1"/>
      </left>
      <right style="thin">
        <color theme="1"/>
      </right>
      <top style="thick">
        <color theme="1"/>
      </top>
      <bottom style="thick">
        <color theme="1"/>
      </bottom>
      <diagonal/>
    </border>
    <border>
      <left style="thin">
        <color auto="1"/>
      </left>
      <right style="thin">
        <color auto="1"/>
      </right>
      <top style="thick">
        <color theme="1"/>
      </top>
      <bottom style="thick">
        <color theme="1"/>
      </bottom>
      <diagonal/>
    </border>
    <border>
      <left/>
      <right style="thin">
        <color theme="1"/>
      </right>
      <top style="thick">
        <color theme="1"/>
      </top>
      <bottom style="thick">
        <color theme="1"/>
      </bottom>
      <diagonal/>
    </border>
    <border>
      <left style="thick">
        <color theme="1"/>
      </left>
      <right style="thin">
        <color theme="1" tint="0.499984740745262"/>
      </right>
      <top style="thick">
        <color theme="0"/>
      </top>
      <bottom style="thin">
        <color theme="2" tint="-0.749961851863155"/>
      </bottom>
      <diagonal/>
    </border>
    <border>
      <left style="thin">
        <color theme="1" tint="0.499984740745262"/>
      </left>
      <right style="thick">
        <color theme="1"/>
      </right>
      <top style="thick">
        <color theme="0"/>
      </top>
      <bottom style="thin">
        <color theme="2" tint="-0.749961851863155"/>
      </bottom>
      <diagonal/>
    </border>
    <border>
      <left style="thick">
        <color theme="1"/>
      </left>
      <right style="thin">
        <color theme="1" tint="0.499984740745262"/>
      </right>
      <top style="thick">
        <color theme="1"/>
      </top>
      <bottom style="thin">
        <color theme="2" tint="-0.749961851863155"/>
      </bottom>
      <diagonal/>
    </border>
    <border>
      <left style="thin">
        <color theme="1" tint="0.499984740745262"/>
      </left>
      <right style="thick">
        <color theme="1"/>
      </right>
      <top style="thick">
        <color theme="1"/>
      </top>
      <bottom style="thin">
        <color theme="2" tint="-0.749961851863155"/>
      </bottom>
      <diagonal/>
    </border>
    <border>
      <left/>
      <right style="thick">
        <color theme="1"/>
      </right>
      <top style="thin">
        <color theme="2" tint="-0.749961851863155"/>
      </top>
      <bottom style="thin">
        <color theme="2" tint="-0.749961851863155"/>
      </bottom>
      <diagonal/>
    </border>
    <border>
      <left/>
      <right style="thick">
        <color theme="1"/>
      </right>
      <top style="thick">
        <color theme="1"/>
      </top>
      <bottom style="thin">
        <color theme="2" tint="-0.749961851863155"/>
      </bottom>
      <diagonal/>
    </border>
    <border>
      <left style="thick">
        <color theme="1"/>
      </left>
      <right style="thick">
        <color theme="1"/>
      </right>
      <top style="thin">
        <color theme="2" tint="-0.749961851863155"/>
      </top>
      <bottom style="thin">
        <color theme="2" tint="-0.749961851863155"/>
      </bottom>
      <diagonal/>
    </border>
    <border>
      <left style="thick">
        <color theme="1"/>
      </left>
      <right style="thick">
        <color theme="1"/>
      </right>
      <top style="thin">
        <color theme="2" tint="-0.749961851863155"/>
      </top>
      <bottom/>
      <diagonal/>
    </border>
    <border>
      <left style="thin">
        <color rgb="FF808080"/>
      </left>
      <right style="thick">
        <color theme="1"/>
      </right>
      <top style="thin">
        <color theme="2" tint="-0.749961851863155"/>
      </top>
      <bottom style="thin">
        <color theme="2" tint="-0.749961851863155"/>
      </bottom>
      <diagonal/>
    </border>
    <border>
      <left style="thick">
        <color theme="1"/>
      </left>
      <right style="thin">
        <color rgb="FF808080"/>
      </right>
      <top/>
      <bottom style="thin">
        <color theme="2" tint="-0.749961851863155"/>
      </bottom>
      <diagonal/>
    </border>
    <border>
      <left style="thin">
        <color rgb="FF808080"/>
      </left>
      <right style="thick">
        <color theme="1"/>
      </right>
      <top/>
      <bottom style="thin">
        <color theme="2" tint="-0.749961851863155"/>
      </bottom>
      <diagonal/>
    </border>
    <border>
      <left style="thick">
        <color theme="1"/>
      </left>
      <right/>
      <top style="thin">
        <color theme="2" tint="-0.749961851863155"/>
      </top>
      <bottom style="thin">
        <color theme="2" tint="-0.749961851863155"/>
      </bottom>
      <diagonal/>
    </border>
    <border>
      <left style="thick">
        <color theme="1"/>
      </left>
      <right style="thin">
        <color rgb="FF808080"/>
      </right>
      <top style="thin">
        <color theme="2" tint="-0.749961851863155"/>
      </top>
      <bottom/>
      <diagonal/>
    </border>
    <border>
      <left style="thin">
        <color rgb="FF808080"/>
      </left>
      <right style="thick">
        <color theme="1"/>
      </right>
      <top style="thin">
        <color theme="2" tint="-0.749961851863155"/>
      </top>
      <bottom/>
      <diagonal/>
    </border>
    <border>
      <left style="thick">
        <color theme="1"/>
      </left>
      <right/>
      <top style="thick">
        <color theme="2" tint="-0.749961851863155"/>
      </top>
      <bottom style="thin">
        <color theme="2" tint="-0.749961851863155"/>
      </bottom>
      <diagonal/>
    </border>
    <border>
      <left style="thick">
        <color theme="1"/>
      </left>
      <right style="thin">
        <color rgb="FF808080"/>
      </right>
      <top style="thick">
        <color theme="2" tint="-0.749961851863155"/>
      </top>
      <bottom style="thin">
        <color theme="2" tint="-0.749961851863155"/>
      </bottom>
      <diagonal/>
    </border>
    <border>
      <left style="thin">
        <color rgb="FF808080"/>
      </left>
      <right style="thick">
        <color theme="1"/>
      </right>
      <top style="thick">
        <color theme="2" tint="-0.749961851863155"/>
      </top>
      <bottom style="thin">
        <color theme="2" tint="-0.749961851863155"/>
      </bottom>
      <diagonal/>
    </border>
    <border>
      <left style="thin">
        <color rgb="FF808080"/>
      </left>
      <right/>
      <top style="thin">
        <color theme="2" tint="-0.749961851863155"/>
      </top>
      <bottom style="thin">
        <color theme="2" tint="-0.749961851863155"/>
      </bottom>
      <diagonal/>
    </border>
    <border>
      <left style="thin">
        <color rgb="FF808080"/>
      </left>
      <right/>
      <top style="thin">
        <color rgb="FF808080"/>
      </top>
      <bottom style="thick">
        <color rgb="FF000000"/>
      </bottom>
      <diagonal/>
    </border>
    <border>
      <left style="thin">
        <color rgb="FF808080"/>
      </left>
      <right/>
      <top/>
      <bottom/>
      <diagonal/>
    </border>
    <border>
      <left style="thin">
        <color theme="1" tint="0.499984740745262"/>
      </left>
      <right/>
      <top style="thin">
        <color theme="1"/>
      </top>
      <bottom style="thin">
        <color theme="1"/>
      </bottom>
      <diagonal/>
    </border>
    <border>
      <left/>
      <right style="thin">
        <color rgb="FF808080"/>
      </right>
      <top/>
      <bottom style="thin">
        <color rgb="FF808080"/>
      </bottom>
      <diagonal/>
    </border>
    <border>
      <left/>
      <right style="thin">
        <color rgb="FF808080"/>
      </right>
      <top style="thin">
        <color rgb="FF808080"/>
      </top>
      <bottom style="thick">
        <color theme="1"/>
      </bottom>
      <diagonal/>
    </border>
    <border>
      <left/>
      <right style="thin">
        <color theme="1" tint="0.499984740745262"/>
      </right>
      <top style="thin">
        <color theme="1"/>
      </top>
      <bottom style="thin">
        <color theme="1"/>
      </bottom>
      <diagonal/>
    </border>
    <border>
      <left style="thick">
        <color theme="1"/>
      </left>
      <right style="thin">
        <color theme="1" tint="0.499984740745262"/>
      </right>
      <top style="thick">
        <color theme="1"/>
      </top>
      <bottom style="thin">
        <color theme="1" tint="0.499984740745262"/>
      </bottom>
      <diagonal/>
    </border>
    <border>
      <left style="thin">
        <color theme="1" tint="0.499984740745262"/>
      </left>
      <right style="thick">
        <color theme="1"/>
      </right>
      <top style="thick">
        <color theme="1"/>
      </top>
      <bottom style="thin">
        <color theme="1" tint="0.499984740745262"/>
      </bottom>
      <diagonal/>
    </border>
    <border>
      <left style="thick">
        <color theme="1"/>
      </left>
      <right style="thin">
        <color theme="1" tint="0.499984740745262"/>
      </right>
      <top style="thin">
        <color theme="1" tint="0.499984740745262"/>
      </top>
      <bottom style="thin">
        <color theme="1"/>
      </bottom>
      <diagonal/>
    </border>
    <border>
      <left style="thin">
        <color theme="1" tint="0.499984740745262"/>
      </left>
      <right style="thick">
        <color theme="1"/>
      </right>
      <top style="thin">
        <color theme="1" tint="0.499984740745262"/>
      </top>
      <bottom style="thin">
        <color theme="1"/>
      </bottom>
      <diagonal/>
    </border>
    <border>
      <left style="thin">
        <color rgb="FF808080"/>
      </left>
      <right/>
      <top style="thin">
        <color rgb="FF808080"/>
      </top>
      <bottom style="thick">
        <color theme="1"/>
      </bottom>
      <diagonal/>
    </border>
    <border>
      <left/>
      <right style="thin">
        <color rgb="FF808080"/>
      </right>
      <top style="thick">
        <color auto="1"/>
      </top>
      <bottom style="thin">
        <color rgb="FF000000"/>
      </bottom>
      <diagonal/>
    </border>
    <border>
      <left style="thick">
        <color theme="1"/>
      </left>
      <right style="thin">
        <color rgb="FF808080"/>
      </right>
      <top style="thick">
        <color rgb="FF000000"/>
      </top>
      <bottom style="thin">
        <color rgb="FF000000"/>
      </bottom>
      <diagonal/>
    </border>
    <border>
      <left style="thin">
        <color rgb="FF808080"/>
      </left>
      <right style="thick">
        <color theme="1"/>
      </right>
      <top style="thick">
        <color rgb="FF000000"/>
      </top>
      <bottom style="thin">
        <color rgb="FF000000"/>
      </bottom>
      <diagonal/>
    </border>
    <border>
      <left style="thick">
        <color theme="1"/>
      </left>
      <right style="thin">
        <color rgb="FF808080"/>
      </right>
      <top style="thin">
        <color rgb="FF000000"/>
      </top>
      <bottom style="thick">
        <color rgb="FF000000"/>
      </bottom>
      <diagonal/>
    </border>
    <border>
      <left style="thin">
        <color rgb="FF808080"/>
      </left>
      <right style="thick">
        <color theme="1"/>
      </right>
      <top style="thin">
        <color rgb="FF000000"/>
      </top>
      <bottom style="thick">
        <color rgb="FF000000"/>
      </bottom>
      <diagonal/>
    </border>
    <border>
      <left style="thin">
        <color rgb="FF808080"/>
      </left>
      <right style="thick">
        <color theme="1"/>
      </right>
      <top style="thin">
        <color theme="1"/>
      </top>
      <bottom/>
      <diagonal/>
    </border>
    <border>
      <left style="thick">
        <color theme="1"/>
      </left>
      <right style="thin">
        <color theme="1" tint="0.499984740745262"/>
      </right>
      <top style="thick">
        <color theme="1"/>
      </top>
      <bottom style="thin">
        <color theme="1"/>
      </bottom>
      <diagonal/>
    </border>
    <border>
      <left style="thin">
        <color theme="1" tint="0.499984740745262"/>
      </left>
      <right style="thick">
        <color theme="1"/>
      </right>
      <top style="thick">
        <color theme="1"/>
      </top>
      <bottom style="thin">
        <color theme="1"/>
      </bottom>
      <diagonal/>
    </border>
    <border>
      <left style="thick">
        <color theme="1"/>
      </left>
      <right style="thin">
        <color theme="1" tint="0.499984740745262"/>
      </right>
      <top style="thin">
        <color theme="1"/>
      </top>
      <bottom style="thin">
        <color theme="1"/>
      </bottom>
      <diagonal/>
    </border>
    <border>
      <left style="thin">
        <color theme="1" tint="0.499984740745262"/>
      </left>
      <right style="thick">
        <color theme="1"/>
      </right>
      <top style="thin">
        <color theme="1"/>
      </top>
      <bottom style="thin">
        <color theme="1"/>
      </bottom>
      <diagonal/>
    </border>
    <border>
      <left style="thin">
        <color theme="1" tint="0.499984740745262"/>
      </left>
      <right/>
      <top style="thick">
        <color theme="0"/>
      </top>
      <bottom/>
      <diagonal/>
    </border>
    <border>
      <left style="thin">
        <color theme="1" tint="0.499984740745262"/>
      </left>
      <right/>
      <top style="thick">
        <color theme="1"/>
      </top>
      <bottom style="thick">
        <color theme="1"/>
      </bottom>
      <diagonal/>
    </border>
    <border>
      <left style="thin">
        <color theme="1" tint="0.499984740745262"/>
      </left>
      <right/>
      <top style="thick">
        <color theme="1"/>
      </top>
      <bottom style="thin">
        <color theme="1" tint="0.499984740745262"/>
      </bottom>
      <diagonal/>
    </border>
    <border>
      <left style="thin">
        <color theme="1" tint="0.499984740745262"/>
      </left>
      <right/>
      <top style="thick">
        <color theme="1"/>
      </top>
      <bottom style="thin">
        <color rgb="FF808080"/>
      </bottom>
      <diagonal/>
    </border>
    <border>
      <left style="thick">
        <color theme="1"/>
      </left>
      <right style="thin">
        <color theme="1" tint="0.499984740745262"/>
      </right>
      <top style="thick">
        <color theme="1"/>
      </top>
      <bottom style="thick">
        <color theme="1"/>
      </bottom>
      <diagonal/>
    </border>
    <border>
      <left style="thick">
        <color theme="1"/>
      </left>
      <right style="thin">
        <color theme="1" tint="0.499984740745262"/>
      </right>
      <top/>
      <bottom style="thin">
        <color theme="1" tint="0.499984740745262"/>
      </bottom>
      <diagonal/>
    </border>
    <border>
      <left style="thick">
        <color theme="1"/>
      </left>
      <right style="thin">
        <color theme="1" tint="0.499984740745262"/>
      </right>
      <top style="thin">
        <color theme="1" tint="0.499984740745262"/>
      </top>
      <bottom/>
      <diagonal/>
    </border>
    <border>
      <left style="thick">
        <color theme="1"/>
      </left>
      <right style="thin">
        <color theme="1" tint="0.499984740745262"/>
      </right>
      <top style="thin">
        <color theme="1" tint="0.499984740745262"/>
      </top>
      <bottom style="thick">
        <color theme="1"/>
      </bottom>
      <diagonal/>
    </border>
    <border>
      <left style="thick">
        <color theme="1"/>
      </left>
      <right style="thin">
        <color theme="1" tint="0.499984740745262"/>
      </right>
      <top/>
      <bottom/>
      <diagonal/>
    </border>
    <border>
      <left style="thick">
        <color rgb="FF0070C0"/>
      </left>
      <right/>
      <top style="thick">
        <color theme="1"/>
      </top>
      <bottom style="thin">
        <color theme="2" tint="-0.749961851863155"/>
      </bottom>
      <diagonal/>
    </border>
    <border>
      <left style="thick">
        <color rgb="FF0070C0"/>
      </left>
      <right/>
      <top style="thin">
        <color theme="2" tint="-0.749961851863155"/>
      </top>
      <bottom style="thin">
        <color theme="2" tint="-0.749961851863155"/>
      </bottom>
      <diagonal/>
    </border>
    <border>
      <left style="thick">
        <color rgb="FF0070C0"/>
      </left>
      <right/>
      <top style="thin">
        <color theme="2" tint="-0.749961851863155"/>
      </top>
      <bottom/>
      <diagonal/>
    </border>
    <border>
      <left style="thick">
        <color rgb="FF0070C0"/>
      </left>
      <right/>
      <top style="thick">
        <color rgb="FF000000"/>
      </top>
      <bottom style="thin">
        <color theme="2" tint="-0.749961851863155"/>
      </bottom>
      <diagonal/>
    </border>
    <border>
      <left style="thick">
        <color rgb="FF0070C0"/>
      </left>
      <right/>
      <top style="thin">
        <color theme="2" tint="-0.749961851863155"/>
      </top>
      <bottom style="thick">
        <color theme="1"/>
      </bottom>
      <diagonal/>
    </border>
    <border>
      <left style="thick">
        <color rgb="FF0070C0"/>
      </left>
      <right/>
      <top/>
      <bottom style="thin">
        <color theme="2" tint="-0.749961851863155"/>
      </bottom>
      <diagonal/>
    </border>
    <border>
      <left/>
      <right style="thin">
        <color rgb="FF808080"/>
      </right>
      <top style="thin">
        <color theme="2" tint="-0.749961851863155"/>
      </top>
      <bottom/>
      <diagonal/>
    </border>
    <border>
      <left/>
      <right style="thin">
        <color rgb="FF808080"/>
      </right>
      <top style="thick">
        <color rgb="FF000000"/>
      </top>
      <bottom style="thin">
        <color theme="2" tint="-0.749961851863155"/>
      </bottom>
      <diagonal/>
    </border>
    <border>
      <left/>
      <right style="thin">
        <color rgb="FF808080"/>
      </right>
      <top style="thin">
        <color theme="2" tint="-0.749961851863155"/>
      </top>
      <bottom style="thick">
        <color rgb="FF000000"/>
      </bottom>
      <diagonal/>
    </border>
    <border>
      <left/>
      <right style="thin">
        <color rgb="FF808080"/>
      </right>
      <top/>
      <bottom style="thin">
        <color theme="2" tint="-0.749961851863155"/>
      </bottom>
      <diagonal/>
    </border>
    <border>
      <left style="thin">
        <color rgb="FF808080"/>
      </left>
      <right style="thick">
        <color theme="1"/>
      </right>
      <top style="thick">
        <color theme="1"/>
      </top>
      <bottom style="thin">
        <color theme="2" tint="-0.749961851863155"/>
      </bottom>
      <diagonal/>
    </border>
    <border>
      <left style="thick">
        <color theme="1"/>
      </left>
      <right style="thin">
        <color rgb="FF808080"/>
      </right>
      <top style="thick">
        <color rgb="FF000000"/>
      </top>
      <bottom style="thin">
        <color theme="2" tint="-0.749961851863155"/>
      </bottom>
      <diagonal/>
    </border>
    <border>
      <left style="thin">
        <color rgb="FF808080"/>
      </left>
      <right style="thick">
        <color theme="1"/>
      </right>
      <top style="thick">
        <color rgb="FF000000"/>
      </top>
      <bottom style="thin">
        <color theme="2" tint="-0.749961851863155"/>
      </bottom>
      <diagonal/>
    </border>
    <border>
      <left style="thick">
        <color theme="1"/>
      </left>
      <right style="thin">
        <color rgb="FF808080"/>
      </right>
      <top style="thin">
        <color theme="2" tint="-0.749961851863155"/>
      </top>
      <bottom style="thick">
        <color rgb="FF000000"/>
      </bottom>
      <diagonal/>
    </border>
    <border>
      <left style="thin">
        <color rgb="FF808080"/>
      </left>
      <right style="thick">
        <color theme="1"/>
      </right>
      <top style="thin">
        <color theme="2" tint="-0.749961851863155"/>
      </top>
      <bottom style="thick">
        <color rgb="FF000000"/>
      </bottom>
      <diagonal/>
    </border>
    <border>
      <left style="thin">
        <color rgb="FF808080"/>
      </left>
      <right style="thick">
        <color theme="1"/>
      </right>
      <top style="thin">
        <color theme="2" tint="-0.749961851863155"/>
      </top>
      <bottom style="thick">
        <color theme="1"/>
      </bottom>
      <diagonal/>
    </border>
    <border>
      <left style="thin">
        <color rgb="FF808080"/>
      </left>
      <right/>
      <top style="thick">
        <color theme="1"/>
      </top>
      <bottom style="thin">
        <color theme="2" tint="-0.749961851863155"/>
      </bottom>
      <diagonal/>
    </border>
    <border>
      <left style="thin">
        <color rgb="FF808080"/>
      </left>
      <right/>
      <top style="thin">
        <color theme="2" tint="-0.749961851863155"/>
      </top>
      <bottom/>
      <diagonal/>
    </border>
    <border>
      <left style="thin">
        <color rgb="FF808080"/>
      </left>
      <right/>
      <top style="thick">
        <color rgb="FF000000"/>
      </top>
      <bottom style="thin">
        <color theme="2" tint="-0.749961851863155"/>
      </bottom>
      <diagonal/>
    </border>
    <border>
      <left style="thin">
        <color rgb="FF808080"/>
      </left>
      <right/>
      <top style="thin">
        <color theme="2" tint="-0.749961851863155"/>
      </top>
      <bottom style="thick">
        <color rgb="FF000000"/>
      </bottom>
      <diagonal/>
    </border>
    <border>
      <left style="thin">
        <color rgb="FF808080"/>
      </left>
      <right/>
      <top/>
      <bottom style="thin">
        <color theme="2" tint="-0.749961851863155"/>
      </bottom>
      <diagonal/>
    </border>
    <border>
      <left style="thin">
        <color rgb="FF808080"/>
      </left>
      <right/>
      <top style="thin">
        <color theme="2" tint="-0.749961851863155"/>
      </top>
      <bottom style="thick">
        <color theme="1"/>
      </bottom>
      <diagonal/>
    </border>
    <border>
      <left style="thin">
        <color rgb="FF808080"/>
      </left>
      <right/>
      <top style="thin">
        <color theme="1"/>
      </top>
      <bottom style="thin">
        <color theme="1"/>
      </bottom>
      <diagonal/>
    </border>
    <border>
      <left style="thick">
        <color theme="1"/>
      </left>
      <right/>
      <top style="thick">
        <color theme="1"/>
      </top>
      <bottom style="thin">
        <color theme="1" tint="0.34998626667073579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2" tint="-0.749961851863155"/>
      </left>
      <right/>
      <top style="thin">
        <color theme="1"/>
      </top>
      <bottom style="thin">
        <color theme="1"/>
      </bottom>
      <diagonal/>
    </border>
    <border>
      <left style="thick">
        <color theme="1"/>
      </left>
      <right/>
      <top style="thin">
        <color theme="2" tint="-0.749961851863155"/>
      </top>
      <bottom style="thin">
        <color rgb="FF000000"/>
      </bottom>
      <diagonal/>
    </border>
    <border>
      <left style="thick">
        <color theme="1"/>
      </left>
      <right style="thin">
        <color rgb="FF808080"/>
      </right>
      <top style="thin">
        <color theme="2" tint="-0.749961851863155"/>
      </top>
      <bottom style="thin">
        <color rgb="FF808080"/>
      </bottom>
      <diagonal/>
    </border>
    <border>
      <left style="thin">
        <color rgb="FF808080"/>
      </left>
      <right style="thick">
        <color theme="1"/>
      </right>
      <top style="thin">
        <color theme="2" tint="-0.749961851863155"/>
      </top>
      <bottom style="thin">
        <color rgb="FF808080"/>
      </bottom>
      <diagonal/>
    </border>
    <border>
      <left style="thick">
        <color theme="1"/>
      </left>
      <right/>
      <top style="thin">
        <color rgb="FF000000"/>
      </top>
      <bottom style="thin">
        <color rgb="FF000000"/>
      </bottom>
      <diagonal/>
    </border>
    <border>
      <left style="thick">
        <color theme="1"/>
      </left>
      <right/>
      <top style="thin">
        <color rgb="FF000000"/>
      </top>
      <bottom/>
      <diagonal/>
    </border>
    <border>
      <left style="thin">
        <color theme="1" tint="0.499984740745262"/>
      </left>
      <right/>
      <top/>
      <bottom style="thin">
        <color auto="1"/>
      </bottom>
      <diagonal/>
    </border>
    <border>
      <left style="thin">
        <color theme="2" tint="-0.749961851863155"/>
      </left>
      <right/>
      <top style="thin">
        <color theme="2" tint="-0.749961851863155"/>
      </top>
      <bottom style="thin">
        <color auto="1"/>
      </bottom>
      <diagonal/>
    </border>
    <border>
      <left style="thin">
        <color theme="2" tint="-0.749961851863155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 style="thin">
        <color theme="2" tint="-0.749961851863155"/>
      </left>
      <right/>
      <top style="thin">
        <color theme="2" tint="-0.749961851863155"/>
      </top>
      <bottom/>
      <diagonal/>
    </border>
    <border>
      <left style="thick">
        <color theme="0"/>
      </left>
      <right style="thick">
        <color theme="9" tint="-0.24994659260841701"/>
      </right>
      <top/>
      <bottom style="thick">
        <color theme="0"/>
      </bottom>
      <diagonal/>
    </border>
    <border>
      <left style="thick">
        <color theme="1"/>
      </left>
      <right/>
      <top/>
      <bottom/>
      <diagonal/>
    </border>
    <border>
      <left style="thick">
        <color theme="1"/>
      </left>
      <right style="thin">
        <color theme="1" tint="0.24994659260841701"/>
      </right>
      <top style="thick">
        <color theme="1"/>
      </top>
      <bottom style="thin">
        <color theme="1" tint="0.24994659260841701"/>
      </bottom>
      <diagonal/>
    </border>
    <border>
      <left style="thin">
        <color theme="1" tint="0.24994659260841701"/>
      </left>
      <right style="thick">
        <color theme="1"/>
      </right>
      <top style="thick">
        <color theme="1"/>
      </top>
      <bottom style="thin">
        <color theme="1" tint="0.24994659260841701"/>
      </bottom>
      <diagonal/>
    </border>
    <border>
      <left style="thick">
        <color theme="1"/>
      </left>
      <right style="thin">
        <color theme="1" tint="0.24994659260841701"/>
      </right>
      <top style="thin">
        <color theme="1" tint="0.24994659260841701"/>
      </top>
      <bottom style="thick">
        <color theme="1"/>
      </bottom>
      <diagonal/>
    </border>
    <border>
      <left style="thin">
        <color theme="1" tint="0.24994659260841701"/>
      </left>
      <right style="thick">
        <color theme="1"/>
      </right>
      <top style="thin">
        <color theme="1" tint="0.24994659260841701"/>
      </top>
      <bottom style="thick">
        <color theme="1"/>
      </bottom>
      <diagonal/>
    </border>
    <border>
      <left style="thick">
        <color theme="1"/>
      </left>
      <right/>
      <top style="thick">
        <color theme="1"/>
      </top>
      <bottom style="thin">
        <color theme="1" tint="0.24994659260841701"/>
      </bottom>
      <diagonal/>
    </border>
    <border>
      <left style="thick">
        <color theme="1"/>
      </left>
      <right/>
      <top style="thin">
        <color theme="1" tint="0.24994659260841701"/>
      </top>
      <bottom style="thick">
        <color theme="1"/>
      </bottom>
      <diagonal/>
    </border>
    <border>
      <left style="thin">
        <color theme="1"/>
      </left>
      <right style="thin">
        <color theme="1"/>
      </right>
      <top style="thick">
        <color theme="1"/>
      </top>
      <bottom style="thin">
        <color theme="2" tint="-0.499984740745262"/>
      </bottom>
      <diagonal/>
    </border>
    <border>
      <left style="thin">
        <color theme="1"/>
      </left>
      <right style="thin">
        <color theme="1"/>
      </right>
      <top style="thin">
        <color theme="2" tint="-0.499984740745262"/>
      </top>
      <bottom style="thick">
        <color theme="1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thick">
        <color theme="1"/>
      </bottom>
      <diagonal/>
    </border>
    <border>
      <left style="thick">
        <color theme="0"/>
      </left>
      <right style="thin">
        <color auto="1"/>
      </right>
      <top style="thin">
        <color theme="2" tint="-0.499984740745262"/>
      </top>
      <bottom/>
      <diagonal/>
    </border>
    <border>
      <left style="thick">
        <color theme="0"/>
      </left>
      <right style="thin">
        <color auto="1"/>
      </right>
      <top/>
      <bottom style="thick">
        <color theme="0"/>
      </bottom>
      <diagonal/>
    </border>
    <border>
      <left style="thick">
        <color theme="1"/>
      </left>
      <right style="thin">
        <color auto="1"/>
      </right>
      <top style="thick">
        <color theme="0"/>
      </top>
      <bottom/>
      <diagonal/>
    </border>
    <border>
      <left style="thick">
        <color theme="1"/>
      </left>
      <right style="thin">
        <color auto="1"/>
      </right>
      <top style="thick">
        <color theme="1"/>
      </top>
      <bottom style="thick">
        <color theme="1"/>
      </bottom>
      <diagonal/>
    </border>
    <border>
      <left style="thick">
        <color theme="1"/>
      </left>
      <right style="thin">
        <color auto="1"/>
      </right>
      <top style="thick">
        <color theme="1"/>
      </top>
      <bottom style="thin">
        <color theme="2" tint="-0.749961851863155"/>
      </bottom>
      <diagonal/>
    </border>
    <border>
      <left style="thick">
        <color theme="1"/>
      </left>
      <right style="thin">
        <color auto="1"/>
      </right>
      <top style="thin">
        <color theme="2" tint="-0.749961851863155"/>
      </top>
      <bottom style="thin">
        <color theme="2" tint="-0.749961851863155"/>
      </bottom>
      <diagonal/>
    </border>
    <border>
      <left style="thick">
        <color theme="1"/>
      </left>
      <right style="thin">
        <color auto="1"/>
      </right>
      <top style="thin">
        <color theme="2" tint="-0.749961851863155"/>
      </top>
      <bottom style="thick">
        <color theme="1"/>
      </bottom>
      <diagonal/>
    </border>
    <border>
      <left style="thin">
        <color theme="0"/>
      </left>
      <right style="thick">
        <color theme="0"/>
      </right>
      <top/>
      <bottom style="thick">
        <color theme="0"/>
      </bottom>
      <diagonal/>
    </border>
    <border>
      <left style="thin">
        <color theme="0"/>
      </left>
      <right style="thick">
        <color theme="0"/>
      </right>
      <top/>
      <bottom/>
      <diagonal/>
    </border>
    <border>
      <left style="thin">
        <color auto="1"/>
      </left>
      <right style="thin">
        <color theme="1" tint="0.499984740745262"/>
      </right>
      <top/>
      <bottom style="thin">
        <color theme="2" tint="-0.499984740745262"/>
      </bottom>
      <diagonal/>
    </border>
    <border>
      <left style="thin">
        <color auto="1"/>
      </left>
      <right style="thin">
        <color theme="1" tint="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auto="1"/>
      </left>
      <right style="thin">
        <color theme="1" tint="0.499984740745262"/>
      </right>
      <top style="thin">
        <color theme="0" tint="-0.499984740745262"/>
      </top>
      <bottom style="thin">
        <color auto="1"/>
      </bottom>
      <diagonal/>
    </border>
    <border>
      <left style="thin">
        <color auto="1"/>
      </left>
      <right style="thin">
        <color theme="1" tint="0.499984740745262"/>
      </right>
      <top style="thin">
        <color auto="1"/>
      </top>
      <bottom style="thin">
        <color auto="1"/>
      </bottom>
      <diagonal/>
    </border>
    <border>
      <left/>
      <right style="thin">
        <color theme="1" tint="0.499984740745262"/>
      </right>
      <top style="thin">
        <color auto="1"/>
      </top>
      <bottom/>
      <diagonal/>
    </border>
    <border>
      <left style="thin">
        <color theme="0"/>
      </left>
      <right style="thin">
        <color theme="1" tint="0.499984740745262"/>
      </right>
      <top/>
      <bottom style="thin">
        <color theme="0"/>
      </bottom>
      <diagonal/>
    </border>
    <border>
      <left/>
      <right style="thin">
        <color theme="2" tint="-0.749961851863155"/>
      </right>
      <top/>
      <bottom style="thin">
        <color theme="2" tint="-0.749961851863155"/>
      </bottom>
      <diagonal/>
    </border>
    <border>
      <left/>
      <right style="thin">
        <color theme="2" tint="-0.749961851863155"/>
      </right>
      <top/>
      <bottom/>
      <diagonal/>
    </border>
    <border>
      <left/>
      <right style="thin">
        <color theme="2" tint="-0.749961851863155"/>
      </right>
      <top/>
      <bottom style="thin">
        <color theme="2" tint="-0.499984740745262"/>
      </bottom>
      <diagonal/>
    </border>
    <border>
      <left/>
      <right style="thin">
        <color theme="2" tint="-0.749961851863155"/>
      </right>
      <top/>
      <bottom style="thin">
        <color auto="1"/>
      </bottom>
      <diagonal/>
    </border>
    <border>
      <left/>
      <right style="thin">
        <color theme="2" tint="-0.749961851863155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theme="2" tint="-0.749961851863155"/>
      </right>
      <top style="thin">
        <color auto="1"/>
      </top>
      <bottom/>
      <diagonal/>
    </border>
    <border>
      <left style="thin">
        <color auto="1"/>
      </left>
      <right style="thin">
        <color theme="2" tint="-0.749961851863155"/>
      </right>
      <top/>
      <bottom/>
      <diagonal/>
    </border>
    <border>
      <left style="thin">
        <color theme="2" tint="-0.749961851863155"/>
      </left>
      <right/>
      <top/>
      <bottom/>
      <diagonal/>
    </border>
    <border>
      <left style="thin">
        <color theme="2" tint="-0.749961851863155"/>
      </left>
      <right/>
      <top/>
      <bottom style="thin">
        <color theme="2" tint="-0.499984740745262"/>
      </bottom>
      <diagonal/>
    </border>
    <border>
      <left style="thin">
        <color theme="2" tint="-0.749961851863155"/>
      </left>
      <right/>
      <top/>
      <bottom style="thin">
        <color auto="1"/>
      </bottom>
      <diagonal/>
    </border>
    <border>
      <left style="thin">
        <color theme="2" tint="-0.749961851863155"/>
      </left>
      <right/>
      <top/>
      <bottom style="thick">
        <color theme="0"/>
      </bottom>
      <diagonal/>
    </border>
    <border>
      <left style="thin">
        <color theme="2" tint="-0.749961851863155"/>
      </left>
      <right/>
      <top style="thick">
        <color theme="0"/>
      </top>
      <bottom style="thin">
        <color theme="2" tint="-0.749961851863155"/>
      </bottom>
      <diagonal/>
    </border>
    <border>
      <left style="thin">
        <color theme="2" tint="-0.749961851863155"/>
      </left>
      <right/>
      <top style="thin">
        <color theme="2" tint="-0.749961851863155"/>
      </top>
      <bottom style="thin">
        <color theme="2" tint="-0.749961851863155"/>
      </bottom>
      <diagonal/>
    </border>
    <border>
      <left style="thin">
        <color theme="2" tint="-0.749961851863155"/>
      </left>
      <right/>
      <top style="thick">
        <color theme="1"/>
      </top>
      <bottom style="thin">
        <color theme="2" tint="-0.749961851863155"/>
      </bottom>
      <diagonal/>
    </border>
    <border>
      <left style="thin">
        <color theme="2" tint="-0.749961851863155"/>
      </left>
      <right/>
      <top style="thin">
        <color theme="2" tint="-0.749961851863155"/>
      </top>
      <bottom style="thick">
        <color theme="1"/>
      </bottom>
      <diagonal/>
    </border>
    <border>
      <left style="thin">
        <color theme="1" tint="0.499984740745262"/>
      </left>
      <right/>
      <top/>
      <bottom style="thin">
        <color theme="2" tint="-0.499984740745262"/>
      </bottom>
      <diagonal/>
    </border>
    <border>
      <left style="thin">
        <color theme="1" tint="0.499984740745262"/>
      </left>
      <right/>
      <top/>
      <bottom style="thin">
        <color theme="0" tint="-0.499984740745262"/>
      </bottom>
      <diagonal/>
    </border>
    <border>
      <left style="thin">
        <color theme="1" tint="0.499984740745262"/>
      </left>
      <right/>
      <top style="thin">
        <color auto="1"/>
      </top>
      <bottom style="thin">
        <color auto="1"/>
      </bottom>
      <diagonal/>
    </border>
    <border>
      <left style="thin">
        <color theme="1" tint="0.499984740745262"/>
      </left>
      <right/>
      <top/>
      <bottom style="thick">
        <color theme="0"/>
      </bottom>
      <diagonal/>
    </border>
    <border>
      <left style="thin">
        <color theme="1" tint="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1" tint="0.499984740745262"/>
      </left>
      <right/>
      <top style="thin">
        <color theme="2" tint="-0.499984740745262"/>
      </top>
      <bottom/>
      <diagonal/>
    </border>
    <border>
      <left style="thin">
        <color theme="1" tint="0.499984740745262"/>
      </left>
      <right/>
      <top style="thick">
        <color auto="1"/>
      </top>
      <bottom style="thin">
        <color theme="2" tint="-0.499984740745262"/>
      </bottom>
      <diagonal/>
    </border>
    <border>
      <left style="thin">
        <color theme="1" tint="0.499984740745262"/>
      </left>
      <right style="thin">
        <color theme="1"/>
      </right>
      <top style="thick">
        <color theme="1" tint="4.9989318521683403E-2"/>
      </top>
      <bottom style="thin">
        <color theme="2" tint="-0.499984740745262"/>
      </bottom>
      <diagonal/>
    </border>
    <border>
      <left style="thin">
        <color theme="1" tint="0.499984740745262"/>
      </left>
      <right style="thin">
        <color theme="1"/>
      </right>
      <top style="thin">
        <color theme="2" tint="-0.499984740745262"/>
      </top>
      <bottom/>
      <diagonal/>
    </border>
    <border>
      <left style="thin">
        <color theme="1" tint="0.499984740745262"/>
      </left>
      <right style="thin">
        <color theme="1"/>
      </right>
      <top style="thin">
        <color theme="1" tint="0.34998626667073579"/>
      </top>
      <bottom style="thin">
        <color theme="2" tint="-0.499984740745262"/>
      </bottom>
      <diagonal/>
    </border>
    <border>
      <left style="thin">
        <color theme="1" tint="0.499984740745262"/>
      </left>
      <right style="thin">
        <color theme="1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1" tint="0.499984740745262"/>
      </left>
      <right style="thin">
        <color theme="1"/>
      </right>
      <top style="thin">
        <color theme="2" tint="-0.499984740745262"/>
      </top>
      <bottom style="thick">
        <color theme="1"/>
      </bottom>
      <diagonal/>
    </border>
    <border>
      <left style="thin">
        <color theme="1" tint="0.499984740745262"/>
      </left>
      <right/>
      <top style="thin">
        <color theme="2" tint="-0.499984740745262"/>
      </top>
      <bottom style="thick">
        <color theme="1"/>
      </bottom>
      <diagonal/>
    </border>
    <border>
      <left style="thin">
        <color theme="1" tint="0.499984740745262"/>
      </left>
      <right/>
      <top/>
      <bottom style="thin">
        <color theme="0"/>
      </bottom>
      <diagonal/>
    </border>
    <border>
      <left style="thin">
        <color theme="2" tint="-0.499984740745262"/>
      </left>
      <right/>
      <top/>
      <bottom style="thin">
        <color theme="2" tint="-0.499984740745262"/>
      </bottom>
      <diagonal/>
    </border>
    <border>
      <left style="thin">
        <color theme="2" tint="-0.499984740745262"/>
      </left>
      <right/>
      <top/>
      <bottom/>
      <diagonal/>
    </border>
    <border>
      <left style="thin">
        <color theme="2" tint="-0.499984740745262"/>
      </left>
      <right/>
      <top/>
      <bottom style="thin">
        <color theme="0" tint="-0.499984740745262"/>
      </bottom>
      <diagonal/>
    </border>
    <border>
      <left style="thin">
        <color theme="2" tint="-0.499984740745262"/>
      </left>
      <right/>
      <top/>
      <bottom style="thin">
        <color auto="1"/>
      </bottom>
      <diagonal/>
    </border>
    <border>
      <left style="thin">
        <color theme="2" tint="-0.499984740745262"/>
      </left>
      <right/>
      <top style="thin">
        <color auto="1"/>
      </top>
      <bottom style="thin">
        <color auto="1"/>
      </bottom>
      <diagonal/>
    </border>
    <border>
      <left style="thin">
        <color theme="2" tint="-0.499984740745262"/>
      </left>
      <right/>
      <top/>
      <bottom style="thick">
        <color theme="0"/>
      </bottom>
      <diagonal/>
    </border>
    <border>
      <left style="thin">
        <color theme="2" tint="-0.499984740745262"/>
      </left>
      <right/>
      <top style="thick">
        <color theme="1"/>
      </top>
      <bottom style="thick">
        <color theme="1"/>
      </bottom>
      <diagonal/>
    </border>
    <border>
      <left style="thin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/>
      <top style="thin">
        <color theme="2" tint="-0.499984740745262"/>
      </top>
      <bottom/>
      <diagonal/>
    </border>
    <border>
      <left style="thin">
        <color theme="2" tint="-0.499984740745262"/>
      </left>
      <right/>
      <top style="thick">
        <color auto="1"/>
      </top>
      <bottom/>
      <diagonal/>
    </border>
    <border>
      <left style="thin">
        <color theme="2" tint="-0.499984740745262"/>
      </left>
      <right/>
      <top style="thin">
        <color theme="1"/>
      </top>
      <bottom style="thin">
        <color theme="2" tint="-0.499984740745262"/>
      </bottom>
      <diagonal/>
    </border>
    <border>
      <left style="thin">
        <color theme="2" tint="-0.499984740745262"/>
      </left>
      <right/>
      <top style="thin">
        <color theme="2" tint="-0.499984740745262"/>
      </top>
      <bottom style="thick">
        <color auto="1"/>
      </bottom>
      <diagonal/>
    </border>
    <border>
      <left style="thin">
        <color theme="2" tint="-0.499984740745262"/>
      </left>
      <right/>
      <top style="thick">
        <color auto="1"/>
      </top>
      <bottom style="thin">
        <color theme="2" tint="-0.499984740745262"/>
      </bottom>
      <diagonal/>
    </border>
    <border>
      <left style="thin">
        <color auto="1"/>
      </left>
      <right/>
      <top/>
      <bottom style="thick">
        <color theme="0"/>
      </bottom>
      <diagonal/>
    </border>
    <border>
      <left style="thin">
        <color auto="1"/>
      </left>
      <right/>
      <top style="thin">
        <color theme="2" tint="-0.499984740745262"/>
      </top>
      <bottom/>
      <diagonal/>
    </border>
    <border>
      <left style="thin">
        <color auto="1"/>
      </left>
      <right/>
      <top style="thick">
        <color auto="1"/>
      </top>
      <bottom style="thin">
        <color theme="2" tint="-0.499984740745262"/>
      </bottom>
      <diagonal/>
    </border>
    <border>
      <left style="thin">
        <color auto="1"/>
      </left>
      <right style="thin">
        <color theme="1"/>
      </right>
      <top style="thick">
        <color theme="1" tint="4.9989318521683403E-2"/>
      </top>
      <bottom style="thin">
        <color theme="2" tint="-0.499984740745262"/>
      </bottom>
      <diagonal/>
    </border>
    <border>
      <left style="thin">
        <color auto="1"/>
      </left>
      <right style="thin">
        <color theme="1"/>
      </right>
      <top style="thin">
        <color theme="2" tint="-0.499984740745262"/>
      </top>
      <bottom/>
      <diagonal/>
    </border>
    <border>
      <left style="thin">
        <color auto="1"/>
      </left>
      <right style="thin">
        <color theme="1"/>
      </right>
      <top style="thin">
        <color theme="1" tint="0.34998626667073579"/>
      </top>
      <bottom style="thin">
        <color theme="2" tint="-0.499984740745262"/>
      </bottom>
      <diagonal/>
    </border>
    <border>
      <left style="thin">
        <color auto="1"/>
      </left>
      <right style="thin">
        <color theme="1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auto="1"/>
      </left>
      <right style="thin">
        <color theme="1"/>
      </right>
      <top style="thin">
        <color theme="2" tint="-0.499984740745262"/>
      </top>
      <bottom style="thick">
        <color theme="1"/>
      </bottom>
      <diagonal/>
    </border>
    <border>
      <left style="thin">
        <color theme="2" tint="-0.499984740745262"/>
      </left>
      <right/>
      <top style="thin">
        <color auto="1"/>
      </top>
      <bottom/>
      <diagonal/>
    </border>
    <border>
      <left style="thin">
        <color theme="2" tint="-0.499984740745262"/>
      </left>
      <right style="thin">
        <color theme="1"/>
      </right>
      <top style="thick">
        <color theme="1" tint="4.9989318521683403E-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1"/>
      </right>
      <top style="thin">
        <color theme="2" tint="-0.499984740745262"/>
      </top>
      <bottom/>
      <diagonal/>
    </border>
    <border>
      <left style="thin">
        <color theme="2" tint="-0.499984740745262"/>
      </left>
      <right style="thin">
        <color theme="1"/>
      </right>
      <top style="thin">
        <color theme="1" tint="0.34998626667073579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1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1"/>
      </right>
      <top style="thin">
        <color theme="2" tint="-0.499984740745262"/>
      </top>
      <bottom style="thick">
        <color theme="1"/>
      </bottom>
      <diagonal/>
    </border>
    <border>
      <left/>
      <right style="thin">
        <color auto="1"/>
      </right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ck">
        <color theme="1"/>
      </top>
      <bottom style="thin">
        <color theme="1" tint="0.34998626667073579"/>
      </bottom>
      <diagonal/>
    </border>
    <border>
      <left/>
      <right/>
      <top style="thin">
        <color theme="1" tint="0.34998626667073579"/>
      </top>
      <bottom style="thick">
        <color theme="1"/>
      </bottom>
      <diagonal/>
    </border>
    <border>
      <left style="thin">
        <color theme="2" tint="-0.499984740745262"/>
      </left>
      <right/>
      <top style="thin">
        <color theme="2" tint="-0.499984740745262"/>
      </top>
      <bottom style="thick">
        <color theme="1"/>
      </bottom>
      <diagonal/>
    </border>
    <border>
      <left/>
      <right/>
      <top style="thin">
        <color theme="1" tint="0.499984740745262"/>
      </top>
      <bottom style="thick">
        <color theme="1"/>
      </bottom>
      <diagonal/>
    </border>
    <border>
      <left/>
      <right/>
      <top style="thick">
        <color rgb="FF7030A0"/>
      </top>
      <bottom/>
      <diagonal/>
    </border>
    <border>
      <left style="thick">
        <color theme="1"/>
      </left>
      <right/>
      <top style="thick">
        <color theme="1"/>
      </top>
      <bottom style="thin">
        <color theme="1" tint="0.499984740745262"/>
      </bottom>
      <diagonal/>
    </border>
    <border>
      <left/>
      <right style="thick">
        <color theme="1"/>
      </right>
      <top style="thick">
        <color theme="1"/>
      </top>
      <bottom style="thin">
        <color theme="1" tint="0.499984740745262"/>
      </bottom>
      <diagonal/>
    </border>
    <border>
      <left style="thick">
        <color theme="1"/>
      </left>
      <right/>
      <top style="thin">
        <color theme="1" tint="0.499984740745262"/>
      </top>
      <bottom style="thick">
        <color theme="1"/>
      </bottom>
      <diagonal/>
    </border>
    <border>
      <left/>
      <right style="thick">
        <color theme="1"/>
      </right>
      <top style="thin">
        <color theme="1" tint="0.499984740745262"/>
      </top>
      <bottom style="thick">
        <color theme="1"/>
      </bottom>
      <diagonal/>
    </border>
    <border>
      <left/>
      <right style="thick">
        <color theme="1"/>
      </right>
      <top style="thin">
        <color theme="2" tint="-0.749961851863155"/>
      </top>
      <bottom style="thick">
        <color theme="1"/>
      </bottom>
      <diagonal/>
    </border>
    <border>
      <left/>
      <right/>
      <top style="thick">
        <color theme="1"/>
      </top>
      <bottom/>
      <diagonal/>
    </border>
    <border>
      <left/>
      <right/>
      <top style="thick">
        <color theme="1"/>
      </top>
      <bottom style="thin">
        <color theme="1"/>
      </bottom>
      <diagonal/>
    </border>
    <border>
      <left/>
      <right/>
      <top style="thin">
        <color theme="1"/>
      </top>
      <bottom style="thick">
        <color theme="1"/>
      </bottom>
      <diagonal/>
    </border>
    <border>
      <left style="thick">
        <color theme="1"/>
      </left>
      <right style="thick">
        <color theme="1"/>
      </right>
      <top style="thick">
        <color rgb="FFEE0000"/>
      </top>
      <bottom style="thin">
        <color theme="1"/>
      </bottom>
      <diagonal/>
    </border>
    <border>
      <left style="thick">
        <color theme="1"/>
      </left>
      <right style="thick">
        <color theme="1"/>
      </right>
      <top style="thin">
        <color theme="1"/>
      </top>
      <bottom style="thick">
        <color theme="1"/>
      </bottom>
      <diagonal/>
    </border>
    <border>
      <left style="thick">
        <color theme="1"/>
      </left>
      <right style="thick">
        <color theme="1"/>
      </right>
      <top style="thick">
        <color rgb="FFFE9700"/>
      </top>
      <bottom style="thin">
        <color theme="2" tint="-0.499984740745262"/>
      </bottom>
      <diagonal/>
    </border>
    <border>
      <left/>
      <right style="thick">
        <color theme="1"/>
      </right>
      <top style="thick">
        <color theme="0"/>
      </top>
      <bottom/>
      <diagonal/>
    </border>
    <border>
      <left/>
      <right style="thick">
        <color theme="1"/>
      </right>
      <top/>
      <bottom style="thin">
        <color rgb="FF000000"/>
      </bottom>
      <diagonal/>
    </border>
    <border>
      <left/>
      <right style="thick">
        <color theme="1"/>
      </right>
      <top style="thin">
        <color rgb="FF000000"/>
      </top>
      <bottom/>
      <diagonal/>
    </border>
    <border>
      <left/>
      <right style="thick">
        <color theme="1"/>
      </right>
      <top style="thin">
        <color rgb="FF000000"/>
      </top>
      <bottom style="thin">
        <color rgb="FF808080"/>
      </bottom>
      <diagonal/>
    </border>
    <border>
      <left/>
      <right style="thick">
        <color theme="1"/>
      </right>
      <top style="thin">
        <color rgb="FF808080"/>
      </top>
      <bottom style="thin">
        <color rgb="FF808080"/>
      </bottom>
      <diagonal/>
    </border>
    <border>
      <left/>
      <right style="thick">
        <color theme="1"/>
      </right>
      <top style="thin">
        <color rgb="FF808080"/>
      </top>
      <bottom style="thin">
        <color rgb="FF000000"/>
      </bottom>
      <diagonal/>
    </border>
    <border>
      <left/>
      <right style="thick">
        <color theme="1"/>
      </right>
      <top style="thin">
        <color rgb="FF000000"/>
      </top>
      <bottom style="thin">
        <color rgb="FF000000"/>
      </bottom>
      <diagonal/>
    </border>
    <border>
      <left/>
      <right style="thick">
        <color theme="1"/>
      </right>
      <top style="thin">
        <color rgb="FF808080"/>
      </top>
      <bottom/>
      <diagonal/>
    </border>
    <border>
      <left/>
      <right style="thick">
        <color theme="1"/>
      </right>
      <top style="thick">
        <color rgb="FF000000"/>
      </top>
      <bottom style="thin">
        <color rgb="FF808080"/>
      </bottom>
      <diagonal/>
    </border>
    <border>
      <left/>
      <right style="thick">
        <color theme="1"/>
      </right>
      <top style="thin">
        <color rgb="FF808080"/>
      </top>
      <bottom style="thick">
        <color rgb="FF000000"/>
      </bottom>
      <diagonal/>
    </border>
    <border>
      <left/>
      <right style="thick">
        <color theme="1"/>
      </right>
      <top style="thin">
        <color theme="1"/>
      </top>
      <bottom style="thin">
        <color theme="1"/>
      </bottom>
      <diagonal/>
    </border>
    <border>
      <left/>
      <right style="thick">
        <color theme="1"/>
      </right>
      <top style="thick">
        <color theme="1"/>
      </top>
      <bottom style="thin">
        <color theme="1"/>
      </bottom>
      <diagonal/>
    </border>
    <border>
      <left/>
      <right style="thick">
        <color theme="1"/>
      </right>
      <top style="thin">
        <color theme="1"/>
      </top>
      <bottom style="thick">
        <color theme="1"/>
      </bottom>
      <diagonal/>
    </border>
    <border>
      <left style="thin">
        <color theme="2" tint="-0.499984740745262"/>
      </left>
      <right/>
      <top style="thick">
        <color theme="1"/>
      </top>
      <bottom style="thin">
        <color theme="2" tint="-0.499984740745262"/>
      </bottom>
      <diagonal/>
    </border>
    <border>
      <left style="thin">
        <color theme="1"/>
      </left>
      <right style="thick">
        <color theme="1"/>
      </right>
      <top style="thick">
        <color theme="1"/>
      </top>
      <bottom/>
      <diagonal/>
    </border>
    <border>
      <left style="thin">
        <color theme="1"/>
      </left>
      <right style="thick">
        <color theme="1"/>
      </right>
      <top/>
      <bottom style="thick">
        <color theme="1"/>
      </bottom>
      <diagonal/>
    </border>
    <border>
      <left style="thick">
        <color theme="1"/>
      </left>
      <right style="thin">
        <color theme="1"/>
      </right>
      <top style="thick">
        <color theme="0"/>
      </top>
      <bottom style="thin">
        <color theme="1" tint="0.34998626667073579"/>
      </bottom>
      <diagonal/>
    </border>
    <border>
      <left style="thick">
        <color theme="1"/>
      </left>
      <right style="thick">
        <color theme="1"/>
      </right>
      <top style="thick">
        <color rgb="FFFFC000"/>
      </top>
      <bottom/>
      <diagonal/>
    </border>
    <border>
      <left style="thin">
        <color theme="1" tint="0.499984740745262"/>
      </left>
      <right/>
      <top style="thin">
        <color theme="2" tint="-0.749961851863155"/>
      </top>
      <bottom style="thick">
        <color theme="1"/>
      </bottom>
      <diagonal/>
    </border>
    <border>
      <left style="thick">
        <color theme="1"/>
      </left>
      <right style="thin">
        <color rgb="FF808080"/>
      </right>
      <top style="thin">
        <color rgb="FF000000"/>
      </top>
      <bottom style="thick">
        <color theme="1"/>
      </bottom>
      <diagonal/>
    </border>
    <border>
      <left style="thin">
        <color rgb="FF808080"/>
      </left>
      <right style="thick">
        <color theme="1"/>
      </right>
      <top style="thin">
        <color theme="1"/>
      </top>
      <bottom style="thick">
        <color theme="1"/>
      </bottom>
      <diagonal/>
    </border>
    <border>
      <left style="thick">
        <color theme="1"/>
      </left>
      <right/>
      <top style="thin">
        <color theme="2" tint="-0.749961851863155"/>
      </top>
      <bottom style="thick">
        <color theme="1"/>
      </bottom>
      <diagonal/>
    </border>
    <border>
      <left style="thick">
        <color theme="1"/>
      </left>
      <right style="thin">
        <color theme="1" tint="0.499984740745262"/>
      </right>
      <top style="thin">
        <color theme="2" tint="-0.749961851863155"/>
      </top>
      <bottom style="thick">
        <color theme="1"/>
      </bottom>
      <diagonal/>
    </border>
    <border>
      <left style="thick">
        <color theme="1"/>
      </left>
      <right style="thick">
        <color theme="1"/>
      </right>
      <top style="thick">
        <color rgb="FF92D050"/>
      </top>
      <bottom/>
      <diagonal/>
    </border>
    <border>
      <left style="thin">
        <color theme="1"/>
      </left>
      <right/>
      <top style="thick">
        <color theme="0"/>
      </top>
      <bottom style="thin">
        <color theme="2" tint="-0.499984740745262"/>
      </bottom>
      <diagonal/>
    </border>
    <border>
      <left style="thick">
        <color theme="1"/>
      </left>
      <right style="thick">
        <color theme="1"/>
      </right>
      <top style="thick">
        <color theme="0"/>
      </top>
      <bottom style="thin">
        <color theme="2" tint="-0.499984740745262"/>
      </bottom>
      <diagonal/>
    </border>
    <border>
      <left style="thick">
        <color theme="1"/>
      </left>
      <right style="thin">
        <color theme="1"/>
      </right>
      <top style="thick">
        <color theme="0"/>
      </top>
      <bottom style="thin">
        <color theme="2" tint="-0.499984740745262"/>
      </bottom>
      <diagonal/>
    </border>
    <border>
      <left style="thick">
        <color theme="1"/>
      </left>
      <right style="thick">
        <color theme="1"/>
      </right>
      <top/>
      <bottom style="thin">
        <color theme="2" tint="-0.499984740745262"/>
      </bottom>
      <diagonal/>
    </border>
    <border>
      <left style="thick">
        <color theme="1"/>
      </left>
      <right style="thin">
        <color theme="1"/>
      </right>
      <top style="thin">
        <color theme="2" tint="-0.499984740745262"/>
      </top>
      <bottom style="thin">
        <color theme="2" tint="-0.499984740745262"/>
      </bottom>
      <diagonal/>
    </border>
    <border>
      <left style="thick">
        <color theme="1"/>
      </left>
      <right style="thin">
        <color theme="1"/>
      </right>
      <top style="thin">
        <color theme="2" tint="-0.499984740745262"/>
      </top>
      <bottom/>
      <diagonal/>
    </border>
    <border>
      <left style="thick">
        <color theme="1"/>
      </left>
      <right style="thick">
        <color theme="1"/>
      </right>
      <top style="thick">
        <color theme="1"/>
      </top>
      <bottom style="thin">
        <color theme="2" tint="-0.499984740745262"/>
      </bottom>
      <diagonal/>
    </border>
    <border>
      <left style="thick">
        <color theme="1"/>
      </left>
      <right style="thin">
        <color theme="1"/>
      </right>
      <top style="thick">
        <color theme="1"/>
      </top>
      <bottom style="thin">
        <color theme="2" tint="-0.499984740745262"/>
      </bottom>
      <diagonal/>
    </border>
    <border>
      <left style="thick">
        <color theme="1"/>
      </left>
      <right style="thin">
        <color theme="1"/>
      </right>
      <top style="thin">
        <color theme="2" tint="-0.499984740745262"/>
      </top>
      <bottom style="thick">
        <color theme="1"/>
      </bottom>
      <diagonal/>
    </border>
    <border>
      <left style="thick">
        <color theme="1"/>
      </left>
      <right/>
      <top style="thick">
        <color theme="0"/>
      </top>
      <bottom style="thin">
        <color theme="2" tint="-0.499984740745262"/>
      </bottom>
      <diagonal/>
    </border>
    <border>
      <left style="thick">
        <color theme="1"/>
      </left>
      <right/>
      <top/>
      <bottom style="thin">
        <color theme="2" tint="-0.499984740745262"/>
      </bottom>
      <diagonal/>
    </border>
    <border>
      <left style="thick">
        <color theme="1"/>
      </left>
      <right/>
      <top style="thick">
        <color theme="1"/>
      </top>
      <bottom style="thin">
        <color theme="2" tint="-0.499984740745262"/>
      </bottom>
      <diagonal/>
    </border>
    <border>
      <left style="thick">
        <color theme="1"/>
      </left>
      <right/>
      <top/>
      <bottom style="thick">
        <color theme="1"/>
      </bottom>
      <diagonal/>
    </border>
    <border>
      <left style="thin">
        <color theme="1"/>
      </left>
      <right style="thick">
        <color theme="1"/>
      </right>
      <top style="thick">
        <color theme="0"/>
      </top>
      <bottom style="thin">
        <color theme="2" tint="-0.499984740745262"/>
      </bottom>
      <diagonal/>
    </border>
    <border>
      <left style="thin">
        <color theme="1"/>
      </left>
      <right style="thick">
        <color theme="1"/>
      </right>
      <top/>
      <bottom style="thin">
        <color theme="2" tint="-0.499984740745262"/>
      </bottom>
      <diagonal/>
    </border>
    <border>
      <left style="thin">
        <color theme="1"/>
      </left>
      <right style="thick">
        <color theme="1"/>
      </right>
      <top/>
      <bottom/>
      <diagonal/>
    </border>
    <border>
      <left style="thin">
        <color theme="1"/>
      </left>
      <right style="thick">
        <color theme="1"/>
      </right>
      <top style="thick">
        <color theme="1"/>
      </top>
      <bottom style="thin">
        <color theme="2" tint="-0.499984740745262"/>
      </bottom>
      <diagonal/>
    </border>
    <border>
      <left style="thin">
        <color auto="1"/>
      </left>
      <right/>
      <top style="thick">
        <color theme="1"/>
      </top>
      <bottom style="thin">
        <color theme="2" tint="-0.499984740745262"/>
      </bottom>
      <diagonal/>
    </border>
    <border>
      <left style="thin">
        <color auto="1"/>
      </left>
      <right/>
      <top style="thin">
        <color theme="2" tint="-0.499984740745262"/>
      </top>
      <bottom style="thick">
        <color theme="1"/>
      </bottom>
      <diagonal/>
    </border>
    <border>
      <left style="thick">
        <color theme="1"/>
      </left>
      <right style="thick">
        <color theme="1"/>
      </right>
      <top/>
      <bottom style="thin">
        <color rgb="FF808080"/>
      </bottom>
      <diagonal/>
    </border>
    <border>
      <left style="thick">
        <color theme="1"/>
      </left>
      <right style="thick">
        <color theme="1"/>
      </right>
      <top style="thin">
        <color rgb="FF808080"/>
      </top>
      <bottom style="thin">
        <color rgb="FF808080"/>
      </bottom>
      <diagonal/>
    </border>
    <border>
      <left style="thick">
        <color theme="1"/>
      </left>
      <right style="thick">
        <color theme="1"/>
      </right>
      <top style="thin">
        <color rgb="FF808080"/>
      </top>
      <bottom/>
      <diagonal/>
    </border>
    <border>
      <left style="thick">
        <color theme="1"/>
      </left>
      <right style="thick">
        <color theme="1"/>
      </right>
      <top style="thin">
        <color rgb="FF000000"/>
      </top>
      <bottom style="thin">
        <color rgb="FF000000"/>
      </bottom>
      <diagonal/>
    </border>
    <border>
      <left style="thick">
        <color theme="1"/>
      </left>
      <right style="thick">
        <color theme="1"/>
      </right>
      <top style="thin">
        <color rgb="FF808080"/>
      </top>
      <bottom style="thin">
        <color rgb="FF000000"/>
      </bottom>
      <diagonal/>
    </border>
    <border>
      <left style="thick">
        <color theme="1"/>
      </left>
      <right style="thick">
        <color theme="1"/>
      </right>
      <top style="thin">
        <color rgb="FF000000"/>
      </top>
      <bottom style="thin">
        <color rgb="FF808080"/>
      </bottom>
      <diagonal/>
    </border>
    <border>
      <left style="thick">
        <color theme="1"/>
      </left>
      <right style="thick">
        <color theme="1"/>
      </right>
      <top style="thick">
        <color rgb="FF000000"/>
      </top>
      <bottom style="thin">
        <color rgb="FF808080"/>
      </bottom>
      <diagonal/>
    </border>
    <border>
      <left style="thick">
        <color theme="1"/>
      </left>
      <right style="thick">
        <color theme="1"/>
      </right>
      <top style="thin">
        <color rgb="FF000000"/>
      </top>
      <bottom/>
      <diagonal/>
    </border>
    <border>
      <left style="thick">
        <color theme="1"/>
      </left>
      <right style="thick">
        <color theme="1"/>
      </right>
      <top style="thick">
        <color auto="1"/>
      </top>
      <bottom style="thin">
        <color rgb="FF000000"/>
      </bottom>
      <diagonal/>
    </border>
    <border>
      <left style="thick">
        <color theme="1"/>
      </left>
      <right style="thick">
        <color theme="1"/>
      </right>
      <top style="thin">
        <color rgb="FF808080"/>
      </top>
      <bottom style="thick">
        <color theme="1"/>
      </bottom>
      <diagonal/>
    </border>
    <border>
      <left style="thick">
        <color theme="0"/>
      </left>
      <right style="thin">
        <color theme="1"/>
      </right>
      <top/>
      <bottom style="thick">
        <color theme="0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auto="1"/>
      </bottom>
      <diagonal/>
    </border>
    <border>
      <left/>
      <right style="thin">
        <color theme="0" tint="-0.499984740745262"/>
      </right>
      <top style="thin">
        <color auto="1"/>
      </top>
      <bottom style="thin">
        <color auto="1"/>
      </bottom>
      <diagonal/>
    </border>
    <border>
      <left/>
      <right style="thin">
        <color theme="0" tint="-0.499984740745262"/>
      </right>
      <top style="thin">
        <color auto="1"/>
      </top>
      <bottom/>
      <diagonal/>
    </border>
    <border>
      <left style="thin">
        <color theme="1" tint="0.499984740745262"/>
      </left>
      <right style="thin">
        <color rgb="FF000000"/>
      </right>
      <top/>
      <bottom/>
      <diagonal/>
    </border>
    <border>
      <left style="thin">
        <color rgb="FF808080"/>
      </left>
      <right style="thin">
        <color rgb="FF000000"/>
      </right>
      <top style="thick">
        <color theme="1"/>
      </top>
      <bottom style="thick">
        <color theme="1"/>
      </bottom>
      <diagonal/>
    </border>
    <border>
      <left style="thin">
        <color rgb="FF808080"/>
      </left>
      <right style="thin">
        <color rgb="FF000000"/>
      </right>
      <top/>
      <bottom style="thin">
        <color rgb="FF808080"/>
      </bottom>
      <diagonal/>
    </border>
    <border>
      <left style="thin">
        <color rgb="FF808080"/>
      </left>
      <right style="thin">
        <color rgb="FF000000"/>
      </right>
      <top style="thin">
        <color rgb="FF808080"/>
      </top>
      <bottom style="thin">
        <color rgb="FF80808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808080"/>
      </left>
      <right style="thin">
        <color rgb="FF000000"/>
      </right>
      <top style="thin">
        <color rgb="FF808080"/>
      </top>
      <bottom style="thin">
        <color rgb="FF000000"/>
      </bottom>
      <diagonal/>
    </border>
    <border>
      <left style="thin">
        <color rgb="FF808080"/>
      </left>
      <right style="thin">
        <color rgb="FF000000"/>
      </right>
      <top style="thin">
        <color rgb="FF000000"/>
      </top>
      <bottom style="thin">
        <color rgb="FF808080"/>
      </bottom>
      <diagonal/>
    </border>
    <border>
      <left style="thin">
        <color rgb="FF808080"/>
      </left>
      <right style="thin">
        <color rgb="FF000000"/>
      </right>
      <top style="thin">
        <color rgb="FF808080"/>
      </top>
      <bottom/>
      <diagonal/>
    </border>
    <border>
      <left style="thin">
        <color rgb="FF808080"/>
      </left>
      <right style="thin">
        <color rgb="FF000000"/>
      </right>
      <top style="thick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3" fillId="0" borderId="0"/>
    <xf numFmtId="0" fontId="11" fillId="0" borderId="0" applyNumberFormat="0" applyFill="0" applyBorder="0" applyAlignment="0" applyProtection="0"/>
  </cellStyleXfs>
  <cellXfs count="1573">
    <xf numFmtId="0" fontId="0" fillId="0" borderId="0" xfId="0"/>
    <xf numFmtId="0" fontId="4" fillId="2" borderId="0" xfId="0" applyFont="1" applyFill="1"/>
    <xf numFmtId="0" fontId="2" fillId="2" borderId="0" xfId="0" applyFont="1" applyFill="1"/>
    <xf numFmtId="0" fontId="6" fillId="2" borderId="0" xfId="0" applyFont="1" applyFill="1"/>
    <xf numFmtId="0" fontId="1" fillId="9" borderId="0" xfId="0" applyFont="1" applyFill="1"/>
    <xf numFmtId="0" fontId="1" fillId="8" borderId="0" xfId="0" applyFont="1" applyFill="1"/>
    <xf numFmtId="0" fontId="1" fillId="7" borderId="0" xfId="0" applyFont="1" applyFill="1"/>
    <xf numFmtId="0" fontId="1" fillId="6" borderId="0" xfId="0" applyFont="1" applyFill="1"/>
    <xf numFmtId="0" fontId="7" fillId="6" borderId="0" xfId="0" applyFont="1" applyFill="1"/>
    <xf numFmtId="0" fontId="7" fillId="7" borderId="0" xfId="0" applyFont="1" applyFill="1"/>
    <xf numFmtId="0" fontId="7" fillId="8" borderId="0" xfId="0" applyFont="1" applyFill="1"/>
    <xf numFmtId="0" fontId="1" fillId="0" borderId="0" xfId="0" applyFont="1"/>
    <xf numFmtId="0" fontId="11" fillId="0" borderId="0" xfId="2"/>
    <xf numFmtId="0" fontId="8" fillId="0" borderId="0" xfId="0" applyFont="1" applyAlignment="1">
      <alignment horizontal="center"/>
    </xf>
    <xf numFmtId="0" fontId="0" fillId="0" borderId="3" xfId="0" applyBorder="1"/>
    <xf numFmtId="0" fontId="0" fillId="0" borderId="4" xfId="0" applyBorder="1"/>
    <xf numFmtId="0" fontId="0" fillId="12" borderId="4" xfId="0" applyFill="1" applyBorder="1"/>
    <xf numFmtId="0" fontId="0" fillId="0" borderId="6" xfId="0" applyBorder="1"/>
    <xf numFmtId="0" fontId="14" fillId="2" borderId="0" xfId="0" applyFont="1" applyFill="1"/>
    <xf numFmtId="0" fontId="0" fillId="2" borderId="0" xfId="0" applyFill="1"/>
    <xf numFmtId="0" fontId="24" fillId="2" borderId="0" xfId="0" applyFont="1" applyFill="1"/>
    <xf numFmtId="0" fontId="24" fillId="2" borderId="0" xfId="2" applyFont="1" applyFill="1" applyBorder="1"/>
    <xf numFmtId="0" fontId="26" fillId="2" borderId="0" xfId="0" applyFont="1" applyFill="1" applyAlignment="1">
      <alignment horizontal="left" vertical="center"/>
    </xf>
    <xf numFmtId="0" fontId="28" fillId="2" borderId="0" xfId="0" applyFont="1" applyFill="1"/>
    <xf numFmtId="0" fontId="29" fillId="2" borderId="0" xfId="0" applyFont="1" applyFill="1" applyAlignment="1">
      <alignment vertical="center"/>
    </xf>
    <xf numFmtId="0" fontId="27" fillId="2" borderId="0" xfId="0" applyFont="1" applyFill="1" applyAlignment="1">
      <alignment horizontal="left" vertical="center"/>
    </xf>
    <xf numFmtId="0" fontId="30" fillId="2" borderId="0" xfId="2" applyFont="1" applyFill="1" applyAlignment="1">
      <alignment horizontal="left" vertical="center"/>
    </xf>
    <xf numFmtId="0" fontId="14" fillId="13" borderId="0" xfId="0" applyFont="1" applyFill="1"/>
    <xf numFmtId="0" fontId="20" fillId="13" borderId="0" xfId="0" applyFont="1" applyFill="1"/>
    <xf numFmtId="0" fontId="0" fillId="13" borderId="0" xfId="0" applyFill="1"/>
    <xf numFmtId="0" fontId="10" fillId="13" borderId="0" xfId="0" applyFont="1" applyFill="1"/>
    <xf numFmtId="0" fontId="19" fillId="13" borderId="0" xfId="0" applyFont="1" applyFill="1"/>
    <xf numFmtId="0" fontId="32" fillId="13" borderId="0" xfId="2" applyFont="1" applyFill="1"/>
    <xf numFmtId="0" fontId="33" fillId="13" borderId="0" xfId="0" applyFont="1" applyFill="1"/>
    <xf numFmtId="0" fontId="14" fillId="0" borderId="0" xfId="0" applyFont="1"/>
    <xf numFmtId="0" fontId="15" fillId="0" borderId="0" xfId="0" applyFont="1" applyAlignment="1">
      <alignment horizontal="left"/>
    </xf>
    <xf numFmtId="0" fontId="14" fillId="0" borderId="0" xfId="0" applyFont="1" applyAlignment="1">
      <alignment horizontal="left"/>
    </xf>
    <xf numFmtId="0" fontId="16" fillId="0" borderId="0" xfId="0" applyFont="1" applyAlignment="1">
      <alignment horizontal="left" vertical="center"/>
    </xf>
    <xf numFmtId="0" fontId="15" fillId="0" borderId="0" xfId="0" applyFont="1" applyAlignment="1">
      <alignment vertical="center"/>
    </xf>
    <xf numFmtId="0" fontId="14" fillId="0" borderId="0" xfId="0" applyFont="1" applyAlignment="1">
      <alignment horizontal="right"/>
    </xf>
    <xf numFmtId="0" fontId="36" fillId="14" borderId="0" xfId="0" applyFont="1" applyFill="1" applyAlignment="1">
      <alignment horizontal="left" vertical="center"/>
    </xf>
    <xf numFmtId="0" fontId="12" fillId="0" borderId="3" xfId="2" applyFont="1" applyBorder="1"/>
    <xf numFmtId="0" fontId="12" fillId="12" borderId="4" xfId="2" applyFont="1" applyFill="1" applyBorder="1"/>
    <xf numFmtId="0" fontId="12" fillId="0" borderId="4" xfId="2" applyFont="1" applyBorder="1"/>
    <xf numFmtId="0" fontId="12" fillId="12" borderId="5" xfId="2" applyFont="1" applyFill="1" applyBorder="1"/>
    <xf numFmtId="0" fontId="38" fillId="2" borderId="0" xfId="0" applyFont="1" applyFill="1"/>
    <xf numFmtId="0" fontId="39" fillId="2" borderId="0" xfId="0" applyFont="1" applyFill="1"/>
    <xf numFmtId="0" fontId="40" fillId="13" borderId="0" xfId="2" applyFont="1" applyFill="1" applyBorder="1"/>
    <xf numFmtId="0" fontId="41" fillId="2" borderId="0" xfId="0" applyFont="1" applyFill="1"/>
    <xf numFmtId="0" fontId="42" fillId="2" borderId="0" xfId="0" applyFont="1" applyFill="1"/>
    <xf numFmtId="0" fontId="42" fillId="0" borderId="0" xfId="0" applyFont="1"/>
    <xf numFmtId="0" fontId="41" fillId="13" borderId="0" xfId="0" applyFont="1" applyFill="1"/>
    <xf numFmtId="0" fontId="2" fillId="13" borderId="0" xfId="0" applyFont="1" applyFill="1"/>
    <xf numFmtId="0" fontId="25" fillId="2" borderId="0" xfId="0" applyFont="1" applyFill="1" applyAlignment="1">
      <alignment horizontal="left" vertical="center"/>
    </xf>
    <xf numFmtId="0" fontId="9" fillId="9" borderId="12" xfId="0" applyFont="1" applyFill="1" applyBorder="1"/>
    <xf numFmtId="0" fontId="1" fillId="9" borderId="12" xfId="0" applyFont="1" applyFill="1" applyBorder="1"/>
    <xf numFmtId="0" fontId="1" fillId="2" borderId="18" xfId="0" applyFont="1" applyFill="1" applyBorder="1" applyAlignment="1">
      <alignment horizontal="center" vertical="center"/>
    </xf>
    <xf numFmtId="0" fontId="1" fillId="9" borderId="12" xfId="0" applyFont="1" applyFill="1" applyBorder="1" applyAlignment="1">
      <alignment horizontal="center" vertical="center"/>
    </xf>
    <xf numFmtId="0" fontId="1" fillId="9" borderId="19" xfId="0" applyFont="1" applyFill="1" applyBorder="1" applyAlignment="1">
      <alignment horizontal="center" vertical="center"/>
    </xf>
    <xf numFmtId="0" fontId="1" fillId="9" borderId="17" xfId="0" applyFont="1" applyFill="1" applyBorder="1" applyAlignment="1">
      <alignment horizontal="center" vertical="center"/>
    </xf>
    <xf numFmtId="0" fontId="1" fillId="9" borderId="18" xfId="0" applyFont="1" applyFill="1" applyBorder="1" applyAlignment="1">
      <alignment horizontal="center" vertical="center"/>
    </xf>
    <xf numFmtId="0" fontId="1" fillId="9" borderId="14" xfId="0" applyFont="1" applyFill="1" applyBorder="1" applyAlignment="1">
      <alignment horizontal="center" vertical="center"/>
    </xf>
    <xf numFmtId="0" fontId="1" fillId="9" borderId="0" xfId="0" applyFont="1" applyFill="1" applyAlignment="1">
      <alignment horizontal="center" vertical="center"/>
    </xf>
    <xf numFmtId="0" fontId="1" fillId="9" borderId="15" xfId="0" applyFont="1" applyFill="1" applyBorder="1" applyAlignment="1">
      <alignment horizontal="center" vertical="center"/>
    </xf>
    <xf numFmtId="0" fontId="1" fillId="9" borderId="16" xfId="0" applyFont="1" applyFill="1" applyBorder="1" applyAlignment="1">
      <alignment horizontal="center" vertical="center"/>
    </xf>
    <xf numFmtId="2" fontId="1" fillId="9" borderId="14" xfId="0" applyNumberFormat="1" applyFont="1" applyFill="1" applyBorder="1" applyAlignment="1">
      <alignment horizontal="center" vertical="center" wrapText="1"/>
    </xf>
    <xf numFmtId="0" fontId="26" fillId="2" borderId="0" xfId="0" applyFont="1" applyFill="1" applyAlignment="1">
      <alignment vertical="center"/>
    </xf>
    <xf numFmtId="0" fontId="13" fillId="0" borderId="0" xfId="0" applyFont="1" applyAlignment="1">
      <alignment horizontal="center" vertical="top"/>
    </xf>
    <xf numFmtId="0" fontId="0" fillId="0" borderId="0" xfId="0" applyAlignment="1">
      <alignment horizontal="right"/>
    </xf>
    <xf numFmtId="0" fontId="29" fillId="2" borderId="0" xfId="2" applyFont="1" applyFill="1" applyBorder="1" applyAlignment="1">
      <alignment horizontal="right"/>
    </xf>
    <xf numFmtId="0" fontId="31" fillId="2" borderId="0" xfId="0" applyFont="1" applyFill="1" applyAlignment="1">
      <alignment horizontal="right" vertical="center" wrapText="1"/>
    </xf>
    <xf numFmtId="0" fontId="43" fillId="9" borderId="14" xfId="0" applyFont="1" applyFill="1" applyBorder="1" applyAlignment="1">
      <alignment horizontal="center" vertical="center"/>
    </xf>
    <xf numFmtId="0" fontId="13" fillId="0" borderId="0" xfId="0" applyFont="1" applyAlignment="1">
      <alignment horizontal="left" vertical="top"/>
    </xf>
    <xf numFmtId="2" fontId="1" fillId="9" borderId="16" xfId="0" applyNumberFormat="1" applyFont="1" applyFill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center" vertical="center"/>
    </xf>
    <xf numFmtId="0" fontId="1" fillId="4" borderId="22" xfId="0" applyFont="1" applyFill="1" applyBorder="1" applyAlignment="1">
      <alignment horizontal="center" vertical="center"/>
    </xf>
    <xf numFmtId="0" fontId="1" fillId="26" borderId="24" xfId="0" applyFont="1" applyFill="1" applyBorder="1" applyAlignment="1">
      <alignment horizontal="center" vertical="center"/>
    </xf>
    <xf numFmtId="0" fontId="1" fillId="27" borderId="25" xfId="0" applyFont="1" applyFill="1" applyBorder="1" applyAlignment="1">
      <alignment horizontal="center" vertical="center"/>
    </xf>
    <xf numFmtId="0" fontId="1" fillId="17" borderId="26" xfId="0" applyFont="1" applyFill="1" applyBorder="1" applyAlignment="1">
      <alignment horizontal="center" vertical="center"/>
    </xf>
    <xf numFmtId="0" fontId="35" fillId="28" borderId="27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44" fillId="2" borderId="14" xfId="2" applyFont="1" applyFill="1" applyBorder="1" applyAlignment="1">
      <alignment horizontal="center" vertical="center"/>
    </xf>
    <xf numFmtId="0" fontId="1" fillId="9" borderId="12" xfId="0" applyFont="1" applyFill="1" applyBorder="1" applyAlignment="1">
      <alignment wrapText="1"/>
    </xf>
    <xf numFmtId="0" fontId="1" fillId="2" borderId="18" xfId="0" applyFont="1" applyFill="1" applyBorder="1" applyAlignment="1">
      <alignment horizontal="center" vertical="center" wrapText="1"/>
    </xf>
    <xf numFmtId="0" fontId="1" fillId="9" borderId="12" xfId="0" applyFont="1" applyFill="1" applyBorder="1" applyAlignment="1">
      <alignment horizontal="center" vertical="center" wrapText="1"/>
    </xf>
    <xf numFmtId="0" fontId="1" fillId="9" borderId="18" xfId="0" applyFont="1" applyFill="1" applyBorder="1" applyAlignment="1">
      <alignment horizontal="center" vertical="center" wrapText="1"/>
    </xf>
    <xf numFmtId="0" fontId="1" fillId="9" borderId="0" xfId="0" applyFont="1" applyFill="1" applyAlignment="1">
      <alignment horizontal="center" wrapText="1"/>
    </xf>
    <xf numFmtId="0" fontId="1" fillId="2" borderId="18" xfId="0" applyFont="1" applyFill="1" applyBorder="1" applyAlignment="1">
      <alignment horizontal="center" wrapText="1"/>
    </xf>
    <xf numFmtId="0" fontId="1" fillId="9" borderId="12" xfId="0" applyFont="1" applyFill="1" applyBorder="1" applyAlignment="1">
      <alignment horizontal="center" wrapText="1"/>
    </xf>
    <xf numFmtId="2" fontId="1" fillId="9" borderId="16" xfId="0" applyNumberFormat="1" applyFont="1" applyFill="1" applyBorder="1" applyAlignment="1">
      <alignment horizontal="center" wrapText="1"/>
    </xf>
    <xf numFmtId="0" fontId="1" fillId="2" borderId="17" xfId="0" applyFont="1" applyFill="1" applyBorder="1" applyAlignment="1">
      <alignment horizontal="center" wrapText="1"/>
    </xf>
    <xf numFmtId="0" fontId="1" fillId="2" borderId="14" xfId="0" applyFont="1" applyFill="1" applyBorder="1" applyAlignment="1">
      <alignment horizontal="center" wrapText="1"/>
    </xf>
    <xf numFmtId="2" fontId="45" fillId="9" borderId="14" xfId="0" applyNumberFormat="1" applyFont="1" applyFill="1" applyBorder="1" applyAlignment="1">
      <alignment horizontal="center" vertical="center" wrapText="1"/>
    </xf>
    <xf numFmtId="0" fontId="48" fillId="2" borderId="21" xfId="0" applyFont="1" applyFill="1" applyBorder="1"/>
    <xf numFmtId="0" fontId="11" fillId="12" borderId="4" xfId="2" applyFill="1" applyBorder="1"/>
    <xf numFmtId="0" fontId="0" fillId="0" borderId="30" xfId="0" applyBorder="1"/>
    <xf numFmtId="0" fontId="0" fillId="12" borderId="30" xfId="0" applyFill="1" applyBorder="1"/>
    <xf numFmtId="164" fontId="35" fillId="0" borderId="34" xfId="0" applyNumberFormat="1" applyFont="1" applyBorder="1" applyAlignment="1">
      <alignment horizontal="center" vertical="center"/>
    </xf>
    <xf numFmtId="0" fontId="35" fillId="0" borderId="34" xfId="0" applyFont="1" applyBorder="1" applyAlignment="1">
      <alignment horizontal="center" vertical="center"/>
    </xf>
    <xf numFmtId="164" fontId="35" fillId="12" borderId="34" xfId="0" applyNumberFormat="1" applyFont="1" applyFill="1" applyBorder="1" applyAlignment="1">
      <alignment horizontal="center" vertical="center"/>
    </xf>
    <xf numFmtId="0" fontId="35" fillId="12" borderId="34" xfId="0" applyFont="1" applyFill="1" applyBorder="1" applyAlignment="1">
      <alignment horizontal="center" vertical="center"/>
    </xf>
    <xf numFmtId="164" fontId="35" fillId="12" borderId="33" xfId="0" applyNumberFormat="1" applyFont="1" applyFill="1" applyBorder="1" applyAlignment="1">
      <alignment horizontal="center" vertical="center"/>
    </xf>
    <xf numFmtId="165" fontId="35" fillId="12" borderId="33" xfId="0" applyNumberFormat="1" applyFont="1" applyFill="1" applyBorder="1" applyAlignment="1">
      <alignment horizontal="center" vertical="center"/>
    </xf>
    <xf numFmtId="164" fontId="35" fillId="0" borderId="33" xfId="0" applyNumberFormat="1" applyFont="1" applyBorder="1" applyAlignment="1">
      <alignment horizontal="center" vertical="center"/>
    </xf>
    <xf numFmtId="0" fontId="11" fillId="12" borderId="4" xfId="2" applyFill="1" applyBorder="1" applyAlignment="1">
      <alignment horizontal="left"/>
    </xf>
    <xf numFmtId="165" fontId="11" fillId="12" borderId="4" xfId="2" applyNumberFormat="1" applyFill="1" applyBorder="1" applyAlignment="1">
      <alignment horizontal="left"/>
    </xf>
    <xf numFmtId="0" fontId="11" fillId="0" borderId="4" xfId="2" applyBorder="1" applyAlignment="1">
      <alignment horizontal="left"/>
    </xf>
    <xf numFmtId="165" fontId="11" fillId="0" borderId="4" xfId="2" applyNumberFormat="1" applyFill="1" applyBorder="1" applyAlignment="1">
      <alignment horizontal="left"/>
    </xf>
    <xf numFmtId="0" fontId="11" fillId="0" borderId="3" xfId="2" applyBorder="1"/>
    <xf numFmtId="0" fontId="11" fillId="0" borderId="4" xfId="2" applyBorder="1"/>
    <xf numFmtId="0" fontId="11" fillId="12" borderId="10" xfId="2" applyFill="1" applyBorder="1"/>
    <xf numFmtId="0" fontId="11" fillId="12" borderId="5" xfId="2" applyFill="1" applyBorder="1"/>
    <xf numFmtId="0" fontId="11" fillId="0" borderId="5" xfId="2" applyFill="1" applyBorder="1"/>
    <xf numFmtId="0" fontId="12" fillId="12" borderId="7" xfId="2" applyFont="1" applyFill="1" applyBorder="1"/>
    <xf numFmtId="0" fontId="12" fillId="0" borderId="7" xfId="2" applyFont="1" applyFill="1" applyBorder="1"/>
    <xf numFmtId="0" fontId="21" fillId="0" borderId="0" xfId="0" applyFont="1"/>
    <xf numFmtId="0" fontId="23" fillId="0" borderId="0" xfId="0" applyFont="1"/>
    <xf numFmtId="0" fontId="22" fillId="0" borderId="0" xfId="0" applyFont="1"/>
    <xf numFmtId="0" fontId="18" fillId="0" borderId="0" xfId="0" applyFont="1"/>
    <xf numFmtId="0" fontId="52" fillId="0" borderId="0" xfId="0" applyFont="1"/>
    <xf numFmtId="0" fontId="19" fillId="0" borderId="0" xfId="0" applyFont="1" applyAlignment="1">
      <alignment horizontal="left" vertical="center"/>
    </xf>
    <xf numFmtId="0" fontId="52" fillId="0" borderId="0" xfId="0" applyFont="1" applyAlignment="1">
      <alignment vertical="center"/>
    </xf>
    <xf numFmtId="0" fontId="53" fillId="0" borderId="0" xfId="0" applyFont="1" applyAlignment="1">
      <alignment horizontal="right"/>
    </xf>
    <xf numFmtId="0" fontId="54" fillId="0" borderId="0" xfId="0" applyFont="1"/>
    <xf numFmtId="0" fontId="57" fillId="0" borderId="0" xfId="0" applyFont="1"/>
    <xf numFmtId="0" fontId="58" fillId="0" borderId="0" xfId="0" applyFont="1" applyAlignment="1">
      <alignment vertical="top"/>
    </xf>
    <xf numFmtId="0" fontId="12" fillId="12" borderId="9" xfId="2" applyFont="1" applyFill="1" applyBorder="1"/>
    <xf numFmtId="0" fontId="11" fillId="0" borderId="10" xfId="2" applyFill="1" applyBorder="1"/>
    <xf numFmtId="0" fontId="60" fillId="0" borderId="4" xfId="0" applyFont="1" applyBorder="1"/>
    <xf numFmtId="0" fontId="11" fillId="12" borderId="3" xfId="2" applyFill="1" applyBorder="1" applyAlignment="1">
      <alignment horizontal="left"/>
    </xf>
    <xf numFmtId="0" fontId="10" fillId="0" borderId="4" xfId="0" applyFont="1" applyBorder="1"/>
    <xf numFmtId="0" fontId="1" fillId="2" borderId="0" xfId="0" applyFont="1" applyFill="1" applyAlignment="1">
      <alignment horizontal="center" vertical="center"/>
    </xf>
    <xf numFmtId="0" fontId="35" fillId="0" borderId="4" xfId="0" applyFont="1" applyBorder="1" applyAlignment="1">
      <alignment horizontal="center" vertical="center"/>
    </xf>
    <xf numFmtId="165" fontId="35" fillId="0" borderId="4" xfId="0" applyNumberFormat="1" applyFont="1" applyBorder="1" applyAlignment="1">
      <alignment horizontal="center" vertical="center"/>
    </xf>
    <xf numFmtId="0" fontId="10" fillId="12" borderId="4" xfId="0" applyFont="1" applyFill="1" applyBorder="1"/>
    <xf numFmtId="165" fontId="35" fillId="12" borderId="4" xfId="0" applyNumberFormat="1" applyFont="1" applyFill="1" applyBorder="1" applyAlignment="1">
      <alignment horizontal="center" vertical="center"/>
    </xf>
    <xf numFmtId="0" fontId="10" fillId="0" borderId="31" xfId="0" applyFont="1" applyBorder="1"/>
    <xf numFmtId="0" fontId="10" fillId="12" borderId="31" xfId="0" applyFont="1" applyFill="1" applyBorder="1"/>
    <xf numFmtId="0" fontId="11" fillId="12" borderId="4" xfId="2" applyFill="1" applyBorder="1" applyAlignment="1">
      <alignment horizontal="left" vertical="center"/>
    </xf>
    <xf numFmtId="0" fontId="11" fillId="0" borderId="4" xfId="2" applyFill="1" applyBorder="1" applyAlignment="1">
      <alignment horizontal="left" vertical="center"/>
    </xf>
    <xf numFmtId="2" fontId="45" fillId="9" borderId="15" xfId="0" applyNumberFormat="1" applyFont="1" applyFill="1" applyBorder="1" applyAlignment="1">
      <alignment horizontal="center" vertical="center" wrapText="1"/>
    </xf>
    <xf numFmtId="0" fontId="9" fillId="9" borderId="14" xfId="0" applyFont="1" applyFill="1" applyBorder="1" applyAlignment="1">
      <alignment horizontal="center" vertical="center"/>
    </xf>
    <xf numFmtId="164" fontId="35" fillId="12" borderId="41" xfId="0" applyNumberFormat="1" applyFont="1" applyFill="1" applyBorder="1" applyAlignment="1">
      <alignment horizontal="center" vertical="center"/>
    </xf>
    <xf numFmtId="0" fontId="10" fillId="0" borderId="4" xfId="0" applyFont="1" applyBorder="1" applyAlignment="1">
      <alignment horizontal="left" vertical="center"/>
    </xf>
    <xf numFmtId="0" fontId="10" fillId="12" borderId="4" xfId="0" applyFont="1" applyFill="1" applyBorder="1" applyAlignment="1">
      <alignment horizontal="left" vertical="center"/>
    </xf>
    <xf numFmtId="0" fontId="12" fillId="0" borderId="6" xfId="2" applyFont="1" applyBorder="1"/>
    <xf numFmtId="0" fontId="12" fillId="12" borderId="6" xfId="2" applyFont="1" applyFill="1" applyBorder="1"/>
    <xf numFmtId="0" fontId="12" fillId="0" borderId="7" xfId="2" applyFont="1" applyBorder="1"/>
    <xf numFmtId="0" fontId="1" fillId="9" borderId="0" xfId="0" applyFont="1" applyFill="1" applyAlignment="1">
      <alignment horizontal="right" vertical="center"/>
    </xf>
    <xf numFmtId="0" fontId="35" fillId="0" borderId="4" xfId="0" applyFont="1" applyBorder="1" applyAlignment="1">
      <alignment horizontal="right" vertical="center"/>
    </xf>
    <xf numFmtId="165" fontId="35" fillId="12" borderId="4" xfId="0" applyNumberFormat="1" applyFont="1" applyFill="1" applyBorder="1" applyAlignment="1">
      <alignment horizontal="right" vertical="center"/>
    </xf>
    <xf numFmtId="165" fontId="35" fillId="12" borderId="4" xfId="0" applyNumberFormat="1" applyFont="1" applyFill="1" applyBorder="1" applyAlignment="1">
      <alignment horizontal="left" vertical="center"/>
    </xf>
    <xf numFmtId="0" fontId="61" fillId="12" borderId="4" xfId="0" applyFont="1" applyFill="1" applyBorder="1"/>
    <xf numFmtId="0" fontId="12" fillId="0" borderId="32" xfId="2" applyFont="1" applyBorder="1"/>
    <xf numFmtId="0" fontId="12" fillId="12" borderId="33" xfId="2" applyFont="1" applyFill="1" applyBorder="1"/>
    <xf numFmtId="0" fontId="12" fillId="0" borderId="33" xfId="2" applyFont="1" applyBorder="1"/>
    <xf numFmtId="0" fontId="12" fillId="0" borderId="8" xfId="2" applyFont="1" applyBorder="1"/>
    <xf numFmtId="0" fontId="12" fillId="12" borderId="47" xfId="2" applyFont="1" applyFill="1" applyBorder="1"/>
    <xf numFmtId="164" fontId="35" fillId="12" borderId="38" xfId="0" applyNumberFormat="1" applyFont="1" applyFill="1" applyBorder="1" applyAlignment="1">
      <alignment horizontal="center" vertical="center"/>
    </xf>
    <xf numFmtId="164" fontId="35" fillId="0" borderId="38" xfId="0" applyNumberFormat="1" applyFont="1" applyBorder="1" applyAlignment="1">
      <alignment horizontal="center" vertical="center"/>
    </xf>
    <xf numFmtId="164" fontId="35" fillId="0" borderId="48" xfId="0" applyNumberFormat="1" applyFont="1" applyBorder="1" applyAlignment="1">
      <alignment horizontal="center" vertical="center"/>
    </xf>
    <xf numFmtId="164" fontId="35" fillId="12" borderId="49" xfId="0" applyNumberFormat="1" applyFont="1" applyFill="1" applyBorder="1" applyAlignment="1">
      <alignment horizontal="center" vertical="center"/>
    </xf>
    <xf numFmtId="164" fontId="35" fillId="12" borderId="53" xfId="0" applyNumberFormat="1" applyFont="1" applyFill="1" applyBorder="1" applyAlignment="1">
      <alignment horizontal="center" vertical="center"/>
    </xf>
    <xf numFmtId="164" fontId="35" fillId="0" borderId="54" xfId="0" applyNumberFormat="1" applyFont="1" applyBorder="1" applyAlignment="1">
      <alignment horizontal="center" vertical="center"/>
    </xf>
    <xf numFmtId="164" fontId="35" fillId="0" borderId="50" xfId="0" applyNumberFormat="1" applyFont="1" applyBorder="1" applyAlignment="1">
      <alignment horizontal="center" vertical="center"/>
    </xf>
    <xf numFmtId="164" fontId="35" fillId="12" borderId="55" xfId="0" applyNumberFormat="1" applyFont="1" applyFill="1" applyBorder="1" applyAlignment="1">
      <alignment horizontal="center" vertical="center"/>
    </xf>
    <xf numFmtId="0" fontId="12" fillId="13" borderId="33" xfId="2" applyFont="1" applyFill="1" applyBorder="1"/>
    <xf numFmtId="164" fontId="35" fillId="12" borderId="48" xfId="0" applyNumberFormat="1" applyFont="1" applyFill="1" applyBorder="1" applyAlignment="1">
      <alignment horizontal="center" vertical="center"/>
    </xf>
    <xf numFmtId="0" fontId="12" fillId="30" borderId="7" xfId="2" applyFont="1" applyFill="1" applyBorder="1"/>
    <xf numFmtId="165" fontId="35" fillId="12" borderId="41" xfId="0" applyNumberFormat="1" applyFont="1" applyFill="1" applyBorder="1" applyAlignment="1">
      <alignment horizontal="center" vertical="center"/>
    </xf>
    <xf numFmtId="164" fontId="35" fillId="12" borderId="57" xfId="0" applyNumberFormat="1" applyFont="1" applyFill="1" applyBorder="1" applyAlignment="1">
      <alignment horizontal="center" vertical="center"/>
    </xf>
    <xf numFmtId="164" fontId="35" fillId="0" borderId="41" xfId="0" applyNumberFormat="1" applyFont="1" applyBorder="1" applyAlignment="1">
      <alignment horizontal="center" vertical="center"/>
    </xf>
    <xf numFmtId="165" fontId="35" fillId="0" borderId="41" xfId="0" applyNumberFormat="1" applyFont="1" applyBorder="1" applyAlignment="1">
      <alignment horizontal="center" vertical="center"/>
    </xf>
    <xf numFmtId="165" fontId="35" fillId="0" borderId="58" xfId="0" applyNumberFormat="1" applyFont="1" applyBorder="1" applyAlignment="1">
      <alignment horizontal="center" vertical="center"/>
    </xf>
    <xf numFmtId="0" fontId="1" fillId="2" borderId="0" xfId="0" applyFont="1" applyFill="1" applyAlignment="1">
      <alignment horizontal="left" vertical="center"/>
    </xf>
    <xf numFmtId="165" fontId="35" fillId="12" borderId="42" xfId="0" applyNumberFormat="1" applyFont="1" applyFill="1" applyBorder="1" applyAlignment="1">
      <alignment horizontal="center" vertical="center"/>
    </xf>
    <xf numFmtId="0" fontId="0" fillId="0" borderId="35" xfId="0" applyBorder="1"/>
    <xf numFmtId="0" fontId="1" fillId="9" borderId="43" xfId="0" applyFont="1" applyFill="1" applyBorder="1" applyAlignment="1">
      <alignment horizontal="center" vertical="center"/>
    </xf>
    <xf numFmtId="0" fontId="10" fillId="12" borderId="29" xfId="0" applyFont="1" applyFill="1" applyBorder="1" applyAlignment="1">
      <alignment horizontal="center" vertical="center"/>
    </xf>
    <xf numFmtId="0" fontId="12" fillId="12" borderId="0" xfId="2" applyFont="1" applyFill="1" applyBorder="1"/>
    <xf numFmtId="165" fontId="35" fillId="0" borderId="33" xfId="0" applyNumberFormat="1" applyFont="1" applyBorder="1" applyAlignment="1">
      <alignment horizontal="center" vertical="center"/>
    </xf>
    <xf numFmtId="0" fontId="11" fillId="0" borderId="6" xfId="2" applyBorder="1"/>
    <xf numFmtId="0" fontId="11" fillId="12" borderId="6" xfId="2" applyFill="1" applyBorder="1"/>
    <xf numFmtId="0" fontId="12" fillId="0" borderId="4" xfId="2" applyFont="1" applyFill="1" applyBorder="1"/>
    <xf numFmtId="0" fontId="12" fillId="0" borderId="33" xfId="2" applyFont="1" applyFill="1" applyBorder="1"/>
    <xf numFmtId="0" fontId="12" fillId="0" borderId="6" xfId="2" applyFont="1" applyFill="1" applyBorder="1"/>
    <xf numFmtId="2" fontId="1" fillId="9" borderId="14" xfId="0" applyNumberFormat="1" applyFont="1" applyFill="1" applyBorder="1" applyAlignment="1">
      <alignment horizontal="center" wrapText="1"/>
    </xf>
    <xf numFmtId="164" fontId="35" fillId="0" borderId="71" xfId="0" applyNumberFormat="1" applyFont="1" applyBorder="1" applyAlignment="1">
      <alignment horizontal="center" vertical="center"/>
    </xf>
    <xf numFmtId="164" fontId="35" fillId="0" borderId="56" xfId="0" applyNumberFormat="1" applyFont="1" applyBorder="1" applyAlignment="1">
      <alignment horizontal="center" vertical="center"/>
    </xf>
    <xf numFmtId="165" fontId="35" fillId="0" borderId="72" xfId="0" applyNumberFormat="1" applyFont="1" applyBorder="1" applyAlignment="1">
      <alignment horizontal="center" vertical="center"/>
    </xf>
    <xf numFmtId="165" fontId="0" fillId="0" borderId="0" xfId="0" applyNumberFormat="1"/>
    <xf numFmtId="8" fontId="0" fillId="0" borderId="0" xfId="0" applyNumberFormat="1"/>
    <xf numFmtId="2" fontId="2" fillId="9" borderId="16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4" fillId="2" borderId="28" xfId="0" applyFont="1" applyFill="1" applyBorder="1"/>
    <xf numFmtId="0" fontId="2" fillId="2" borderId="3" xfId="0" applyFont="1" applyFill="1" applyBorder="1"/>
    <xf numFmtId="8" fontId="0" fillId="0" borderId="0" xfId="0" applyNumberFormat="1" applyAlignment="1">
      <alignment horizontal="left"/>
    </xf>
    <xf numFmtId="0" fontId="1" fillId="9" borderId="16" xfId="0" applyFont="1" applyFill="1" applyBorder="1"/>
    <xf numFmtId="8" fontId="2" fillId="9" borderId="0" xfId="0" applyNumberFormat="1" applyFont="1" applyFill="1" applyAlignment="1">
      <alignment horizontal="left" vertical="top"/>
    </xf>
    <xf numFmtId="8" fontId="64" fillId="9" borderId="0" xfId="0" applyNumberFormat="1" applyFont="1" applyFill="1" applyAlignment="1">
      <alignment horizontal="left"/>
    </xf>
    <xf numFmtId="0" fontId="64" fillId="9" borderId="0" xfId="0" applyFont="1" applyFill="1" applyAlignment="1">
      <alignment horizontal="right" vertical="top"/>
    </xf>
    <xf numFmtId="0" fontId="66" fillId="2" borderId="40" xfId="2" applyFont="1" applyFill="1" applyBorder="1" applyAlignment="1">
      <alignment horizontal="center" vertical="center"/>
    </xf>
    <xf numFmtId="0" fontId="66" fillId="2" borderId="14" xfId="2" applyFont="1" applyFill="1" applyBorder="1" applyAlignment="1">
      <alignment horizontal="center" vertical="center"/>
    </xf>
    <xf numFmtId="0" fontId="66" fillId="2" borderId="14" xfId="2" applyFont="1" applyFill="1" applyBorder="1" applyAlignment="1">
      <alignment vertical="center"/>
    </xf>
    <xf numFmtId="0" fontId="70" fillId="0" borderId="0" xfId="0" applyFont="1" applyAlignment="1">
      <alignment horizontal="right" vertical="top"/>
    </xf>
    <xf numFmtId="0" fontId="69" fillId="0" borderId="0" xfId="0" applyFont="1" applyAlignment="1">
      <alignment horizontal="right" vertical="center"/>
    </xf>
    <xf numFmtId="0" fontId="38" fillId="2" borderId="0" xfId="0" applyFont="1" applyFill="1" applyAlignment="1">
      <alignment horizontal="right" vertical="center"/>
    </xf>
    <xf numFmtId="166" fontId="38" fillId="2" borderId="0" xfId="0" applyNumberFormat="1" applyFont="1" applyFill="1" applyAlignment="1">
      <alignment horizontal="left" vertical="center"/>
    </xf>
    <xf numFmtId="166" fontId="38" fillId="2" borderId="0" xfId="0" applyNumberFormat="1" applyFont="1" applyFill="1" applyAlignment="1">
      <alignment horizontal="right" vertical="center"/>
    </xf>
    <xf numFmtId="0" fontId="70" fillId="0" borderId="0" xfId="0" applyFont="1" applyAlignment="1">
      <alignment horizontal="right" vertical="center"/>
    </xf>
    <xf numFmtId="166" fontId="70" fillId="0" borderId="0" xfId="0" applyNumberFormat="1" applyFont="1" applyAlignment="1">
      <alignment horizontal="left" vertical="center"/>
    </xf>
    <xf numFmtId="0" fontId="11" fillId="0" borderId="0" xfId="2" applyFill="1" applyBorder="1"/>
    <xf numFmtId="0" fontId="12" fillId="0" borderId="0" xfId="2" applyFont="1" applyFill="1" applyBorder="1"/>
    <xf numFmtId="0" fontId="71" fillId="13" borderId="0" xfId="0" applyFont="1" applyFill="1"/>
    <xf numFmtId="0" fontId="72" fillId="13" borderId="0" xfId="2" applyFont="1" applyFill="1" applyBorder="1"/>
    <xf numFmtId="0" fontId="73" fillId="2" borderId="0" xfId="0" applyFont="1" applyFill="1"/>
    <xf numFmtId="0" fontId="60" fillId="0" borderId="39" xfId="0" applyFont="1" applyBorder="1"/>
    <xf numFmtId="0" fontId="60" fillId="12" borderId="9" xfId="0" applyFont="1" applyFill="1" applyBorder="1"/>
    <xf numFmtId="0" fontId="60" fillId="12" borderId="10" xfId="0" applyFont="1" applyFill="1" applyBorder="1"/>
    <xf numFmtId="0" fontId="60" fillId="12" borderId="75" xfId="0" applyFont="1" applyFill="1" applyBorder="1"/>
    <xf numFmtId="0" fontId="60" fillId="12" borderId="45" xfId="0" applyFont="1" applyFill="1" applyBorder="1"/>
    <xf numFmtId="0" fontId="60" fillId="12" borderId="3" xfId="0" applyFont="1" applyFill="1" applyBorder="1"/>
    <xf numFmtId="0" fontId="60" fillId="0" borderId="3" xfId="0" applyFont="1" applyBorder="1"/>
    <xf numFmtId="0" fontId="60" fillId="0" borderId="76" xfId="0" applyFont="1" applyBorder="1"/>
    <xf numFmtId="0" fontId="60" fillId="0" borderId="36" xfId="0" applyFont="1" applyBorder="1"/>
    <xf numFmtId="0" fontId="60" fillId="12" borderId="4" xfId="0" applyFont="1" applyFill="1" applyBorder="1"/>
    <xf numFmtId="0" fontId="60" fillId="12" borderId="30" xfId="0" applyFont="1" applyFill="1" applyBorder="1"/>
    <xf numFmtId="0" fontId="60" fillId="12" borderId="31" xfId="0" applyFont="1" applyFill="1" applyBorder="1"/>
    <xf numFmtId="0" fontId="60" fillId="0" borderId="30" xfId="0" applyFont="1" applyBorder="1"/>
    <xf numFmtId="0" fontId="60" fillId="0" borderId="31" xfId="0" applyFont="1" applyBorder="1"/>
    <xf numFmtId="0" fontId="60" fillId="12" borderId="5" xfId="0" applyFont="1" applyFill="1" applyBorder="1"/>
    <xf numFmtId="0" fontId="60" fillId="12" borderId="37" xfId="0" applyFont="1" applyFill="1" applyBorder="1"/>
    <xf numFmtId="0" fontId="60" fillId="12" borderId="46" xfId="0" applyFont="1" applyFill="1" applyBorder="1"/>
    <xf numFmtId="0" fontId="60" fillId="12" borderId="74" xfId="0" applyFont="1" applyFill="1" applyBorder="1"/>
    <xf numFmtId="0" fontId="60" fillId="0" borderId="6" xfId="0" applyFont="1" applyBorder="1"/>
    <xf numFmtId="0" fontId="60" fillId="0" borderId="74" xfId="0" applyFont="1" applyBorder="1"/>
    <xf numFmtId="0" fontId="60" fillId="0" borderId="35" xfId="0" applyFont="1" applyBorder="1"/>
    <xf numFmtId="0" fontId="60" fillId="0" borderId="67" xfId="0" applyFont="1" applyBorder="1"/>
    <xf numFmtId="0" fontId="75" fillId="32" borderId="35" xfId="0" applyFont="1" applyFill="1" applyBorder="1" applyAlignment="1">
      <alignment horizontal="left"/>
    </xf>
    <xf numFmtId="0" fontId="9" fillId="6" borderId="0" xfId="0" applyFont="1" applyFill="1"/>
    <xf numFmtId="0" fontId="9" fillId="7" borderId="0" xfId="0" applyFont="1" applyFill="1"/>
    <xf numFmtId="0" fontId="9" fillId="8" borderId="0" xfId="0" applyFont="1" applyFill="1"/>
    <xf numFmtId="0" fontId="11" fillId="0" borderId="6" xfId="2" applyFill="1" applyBorder="1"/>
    <xf numFmtId="0" fontId="60" fillId="12" borderId="6" xfId="0" applyFont="1" applyFill="1" applyBorder="1"/>
    <xf numFmtId="165" fontId="75" fillId="31" borderId="6" xfId="0" applyNumberFormat="1" applyFont="1" applyFill="1" applyBorder="1" applyAlignment="1">
      <alignment horizontal="left"/>
    </xf>
    <xf numFmtId="0" fontId="75" fillId="31" borderId="6" xfId="0" applyFont="1" applyFill="1" applyBorder="1" applyAlignment="1">
      <alignment horizontal="left"/>
    </xf>
    <xf numFmtId="164" fontId="75" fillId="31" borderId="6" xfId="0" applyNumberFormat="1" applyFont="1" applyFill="1" applyBorder="1" applyAlignment="1">
      <alignment horizontal="left"/>
    </xf>
    <xf numFmtId="165" fontId="75" fillId="31" borderId="9" xfId="0" applyNumberFormat="1" applyFont="1" applyFill="1" applyBorder="1" applyAlignment="1">
      <alignment horizontal="left"/>
    </xf>
    <xf numFmtId="0" fontId="75" fillId="31" borderId="4" xfId="0" applyFont="1" applyFill="1" applyBorder="1"/>
    <xf numFmtId="0" fontId="75" fillId="31" borderId="5" xfId="0" applyFont="1" applyFill="1" applyBorder="1"/>
    <xf numFmtId="165" fontId="75" fillId="32" borderId="6" xfId="0" applyNumberFormat="1" applyFont="1" applyFill="1" applyBorder="1" applyAlignment="1">
      <alignment horizontal="left"/>
    </xf>
    <xf numFmtId="0" fontId="75" fillId="32" borderId="6" xfId="0" applyFont="1" applyFill="1" applyBorder="1" applyAlignment="1">
      <alignment horizontal="left"/>
    </xf>
    <xf numFmtId="164" fontId="75" fillId="32" borderId="6" xfId="0" applyNumberFormat="1" applyFont="1" applyFill="1" applyBorder="1" applyAlignment="1">
      <alignment horizontal="left"/>
    </xf>
    <xf numFmtId="0" fontId="75" fillId="32" borderId="4" xfId="0" applyFont="1" applyFill="1" applyBorder="1"/>
    <xf numFmtId="164" fontId="75" fillId="31" borderId="7" xfId="0" applyNumberFormat="1" applyFont="1" applyFill="1" applyBorder="1" applyAlignment="1">
      <alignment horizontal="left"/>
    </xf>
    <xf numFmtId="0" fontId="75" fillId="32" borderId="6" xfId="0" applyFont="1" applyFill="1" applyBorder="1"/>
    <xf numFmtId="166" fontId="76" fillId="0" borderId="0" xfId="0" applyNumberFormat="1" applyFont="1" applyAlignment="1">
      <alignment horizontal="left" vertical="center"/>
    </xf>
    <xf numFmtId="0" fontId="76" fillId="0" borderId="0" xfId="0" applyFont="1" applyAlignment="1">
      <alignment horizontal="right" vertical="center"/>
    </xf>
    <xf numFmtId="0" fontId="12" fillId="29" borderId="4" xfId="2" applyFont="1" applyFill="1" applyBorder="1"/>
    <xf numFmtId="0" fontId="60" fillId="29" borderId="3" xfId="0" applyFont="1" applyFill="1" applyBorder="1"/>
    <xf numFmtId="6" fontId="60" fillId="0" borderId="3" xfId="0" applyNumberFormat="1" applyFont="1" applyBorder="1" applyAlignment="1">
      <alignment horizontal="left"/>
    </xf>
    <xf numFmtId="6" fontId="60" fillId="29" borderId="3" xfId="0" applyNumberFormat="1" applyFont="1" applyFill="1" applyBorder="1" applyAlignment="1">
      <alignment horizontal="left"/>
    </xf>
    <xf numFmtId="0" fontId="77" fillId="0" borderId="29" xfId="2" applyFont="1" applyFill="1" applyBorder="1"/>
    <xf numFmtId="0" fontId="77" fillId="29" borderId="29" xfId="2" applyFont="1" applyFill="1" applyBorder="1"/>
    <xf numFmtId="0" fontId="51" fillId="2" borderId="13" xfId="0" applyFont="1" applyFill="1" applyBorder="1" applyAlignment="1">
      <alignment horizontal="center" vertical="top" wrapText="1"/>
    </xf>
    <xf numFmtId="0" fontId="51" fillId="2" borderId="20" xfId="0" applyFont="1" applyFill="1" applyBorder="1" applyAlignment="1">
      <alignment horizontal="center" vertical="top" wrapText="1"/>
    </xf>
    <xf numFmtId="0" fontId="51" fillId="2" borderId="21" xfId="0" applyFont="1" applyFill="1" applyBorder="1" applyAlignment="1">
      <alignment horizontal="center" vertical="center" wrapText="1"/>
    </xf>
    <xf numFmtId="0" fontId="66" fillId="2" borderId="1" xfId="2" applyFont="1" applyFill="1" applyBorder="1" applyAlignment="1">
      <alignment vertical="center"/>
    </xf>
    <xf numFmtId="0" fontId="46" fillId="2" borderId="1" xfId="0" applyFont="1" applyFill="1" applyBorder="1" applyAlignment="1">
      <alignment vertical="center"/>
    </xf>
    <xf numFmtId="0" fontId="48" fillId="2" borderId="2" xfId="0" applyFont="1" applyFill="1" applyBorder="1" applyAlignment="1">
      <alignment vertical="center"/>
    </xf>
    <xf numFmtId="0" fontId="46" fillId="2" borderId="21" xfId="0" applyFont="1" applyFill="1" applyBorder="1" applyAlignment="1">
      <alignment vertical="top"/>
    </xf>
    <xf numFmtId="0" fontId="46" fillId="2" borderId="1" xfId="0" applyFont="1" applyFill="1" applyBorder="1" applyAlignment="1">
      <alignment vertical="top"/>
    </xf>
    <xf numFmtId="0" fontId="46" fillId="2" borderId="2" xfId="0" applyFont="1" applyFill="1" applyBorder="1" applyAlignment="1">
      <alignment vertical="top"/>
    </xf>
    <xf numFmtId="0" fontId="48" fillId="2" borderId="1" xfId="0" applyFont="1" applyFill="1" applyBorder="1" applyAlignment="1">
      <alignment vertical="center" wrapText="1"/>
    </xf>
    <xf numFmtId="0" fontId="78" fillId="2" borderId="20" xfId="0" applyFont="1" applyFill="1" applyBorder="1" applyAlignment="1">
      <alignment horizontal="center" vertical="top" wrapText="1"/>
    </xf>
    <xf numFmtId="0" fontId="60" fillId="12" borderId="67" xfId="0" applyFont="1" applyFill="1" applyBorder="1"/>
    <xf numFmtId="0" fontId="7" fillId="7" borderId="44" xfId="0" applyFont="1" applyFill="1" applyBorder="1"/>
    <xf numFmtId="0" fontId="1" fillId="8" borderId="44" xfId="0" applyFont="1" applyFill="1" applyBorder="1"/>
    <xf numFmtId="0" fontId="43" fillId="9" borderId="78" xfId="0" applyFont="1" applyFill="1" applyBorder="1" applyAlignment="1">
      <alignment horizontal="center" vertical="center"/>
    </xf>
    <xf numFmtId="0" fontId="1" fillId="9" borderId="78" xfId="0" applyFont="1" applyFill="1" applyBorder="1" applyAlignment="1">
      <alignment horizontal="center" vertical="center"/>
    </xf>
    <xf numFmtId="0" fontId="9" fillId="2" borderId="12" xfId="0" applyFont="1" applyFill="1" applyBorder="1" applyAlignment="1">
      <alignment horizontal="center" vertical="top" wrapText="1"/>
    </xf>
    <xf numFmtId="0" fontId="78" fillId="2" borderId="12" xfId="0" applyFont="1" applyFill="1" applyBorder="1" applyAlignment="1">
      <alignment horizontal="center" vertical="top" wrapText="1"/>
    </xf>
    <xf numFmtId="165" fontId="79" fillId="9" borderId="0" xfId="0" applyNumberFormat="1" applyFont="1" applyFill="1" applyAlignment="1">
      <alignment horizontal="left"/>
    </xf>
    <xf numFmtId="0" fontId="65" fillId="9" borderId="0" xfId="0" applyFont="1" applyFill="1" applyAlignment="1">
      <alignment horizontal="right" wrapText="1"/>
    </xf>
    <xf numFmtId="0" fontId="66" fillId="9" borderId="0" xfId="2" applyFont="1" applyFill="1"/>
    <xf numFmtId="0" fontId="1" fillId="9" borderId="0" xfId="0" applyFont="1" applyFill="1" applyAlignment="1">
      <alignment vertical="top"/>
    </xf>
    <xf numFmtId="164" fontId="75" fillId="31" borderId="35" xfId="0" applyNumberFormat="1" applyFont="1" applyFill="1" applyBorder="1" applyAlignment="1">
      <alignment horizontal="left"/>
    </xf>
    <xf numFmtId="0" fontId="75" fillId="32" borderId="35" xfId="0" applyFont="1" applyFill="1" applyBorder="1"/>
    <xf numFmtId="164" fontId="75" fillId="31" borderId="80" xfId="0" applyNumberFormat="1" applyFont="1" applyFill="1" applyBorder="1" applyAlignment="1">
      <alignment horizontal="left"/>
    </xf>
    <xf numFmtId="165" fontId="75" fillId="31" borderId="77" xfId="0" applyNumberFormat="1" applyFont="1" applyFill="1" applyBorder="1" applyAlignment="1">
      <alignment horizontal="left"/>
    </xf>
    <xf numFmtId="164" fontId="60" fillId="0" borderId="74" xfId="0" applyNumberFormat="1" applyFont="1" applyBorder="1" applyAlignment="1">
      <alignment horizontal="left"/>
    </xf>
    <xf numFmtId="0" fontId="75" fillId="31" borderId="30" xfId="0" applyFont="1" applyFill="1" applyBorder="1"/>
    <xf numFmtId="0" fontId="75" fillId="32" borderId="30" xfId="0" applyFont="1" applyFill="1" applyBorder="1"/>
    <xf numFmtId="164" fontId="60" fillId="12" borderId="30" xfId="0" applyNumberFormat="1" applyFont="1" applyFill="1" applyBorder="1" applyAlignment="1">
      <alignment horizontal="left"/>
    </xf>
    <xf numFmtId="164" fontId="60" fillId="0" borderId="30" xfId="0" applyNumberFormat="1" applyFont="1" applyBorder="1" applyAlignment="1">
      <alignment horizontal="left"/>
    </xf>
    <xf numFmtId="0" fontId="75" fillId="31" borderId="37" xfId="0" applyFont="1" applyFill="1" applyBorder="1"/>
    <xf numFmtId="165" fontId="75" fillId="31" borderId="35" xfId="0" applyNumberFormat="1" applyFont="1" applyFill="1" applyBorder="1" applyAlignment="1">
      <alignment horizontal="left"/>
    </xf>
    <xf numFmtId="165" fontId="75" fillId="32" borderId="35" xfId="0" applyNumberFormat="1" applyFont="1" applyFill="1" applyBorder="1" applyAlignment="1">
      <alignment horizontal="left"/>
    </xf>
    <xf numFmtId="0" fontId="75" fillId="31" borderId="35" xfId="0" applyFont="1" applyFill="1" applyBorder="1" applyAlignment="1">
      <alignment horizontal="left"/>
    </xf>
    <xf numFmtId="165" fontId="60" fillId="0" borderId="35" xfId="0" applyNumberFormat="1" applyFont="1" applyBorder="1" applyAlignment="1">
      <alignment horizontal="left"/>
    </xf>
    <xf numFmtId="164" fontId="75" fillId="32" borderId="35" xfId="0" applyNumberFormat="1" applyFont="1" applyFill="1" applyBorder="1" applyAlignment="1">
      <alignment horizontal="left"/>
    </xf>
    <xf numFmtId="0" fontId="60" fillId="12" borderId="35" xfId="0" applyFont="1" applyFill="1" applyBorder="1"/>
    <xf numFmtId="0" fontId="60" fillId="13" borderId="35" xfId="0" applyFont="1" applyFill="1" applyBorder="1"/>
    <xf numFmtId="0" fontId="60" fillId="12" borderId="80" xfId="0" applyFont="1" applyFill="1" applyBorder="1"/>
    <xf numFmtId="0" fontId="11" fillId="0" borderId="35" xfId="2" applyBorder="1"/>
    <xf numFmtId="0" fontId="11" fillId="12" borderId="35" xfId="2" applyFill="1" applyBorder="1"/>
    <xf numFmtId="0" fontId="11" fillId="0" borderId="35" xfId="2" applyFill="1" applyBorder="1"/>
    <xf numFmtId="0" fontId="60" fillId="0" borderId="81" xfId="0" applyFont="1" applyBorder="1"/>
    <xf numFmtId="0" fontId="0" fillId="0" borderId="43" xfId="0" applyBorder="1"/>
    <xf numFmtId="0" fontId="1" fillId="0" borderId="43" xfId="0" applyFont="1" applyBorder="1"/>
    <xf numFmtId="0" fontId="11" fillId="12" borderId="30" xfId="2" applyFill="1" applyBorder="1"/>
    <xf numFmtId="0" fontId="11" fillId="0" borderId="30" xfId="2" applyFill="1" applyBorder="1"/>
    <xf numFmtId="0" fontId="11" fillId="12" borderId="43" xfId="2" applyFill="1" applyBorder="1"/>
    <xf numFmtId="0" fontId="10" fillId="0" borderId="30" xfId="0" applyFont="1" applyBorder="1" applyAlignment="1">
      <alignment horizontal="right"/>
    </xf>
    <xf numFmtId="165" fontId="10" fillId="12" borderId="30" xfId="0" applyNumberFormat="1" applyFont="1" applyFill="1" applyBorder="1" applyAlignment="1">
      <alignment horizontal="right" vertical="center"/>
    </xf>
    <xf numFmtId="165" fontId="10" fillId="0" borderId="30" xfId="0" applyNumberFormat="1" applyFont="1" applyBorder="1" applyAlignment="1">
      <alignment horizontal="right"/>
    </xf>
    <xf numFmtId="0" fontId="0" fillId="0" borderId="74" xfId="0" applyBorder="1"/>
    <xf numFmtId="0" fontId="11" fillId="0" borderId="74" xfId="2" applyBorder="1" applyAlignment="1">
      <alignment wrapText="1"/>
    </xf>
    <xf numFmtId="0" fontId="11" fillId="12" borderId="30" xfId="2" applyFill="1" applyBorder="1" applyAlignment="1">
      <alignment wrapText="1"/>
    </xf>
    <xf numFmtId="0" fontId="11" fillId="0" borderId="30" xfId="2" applyBorder="1" applyAlignment="1">
      <alignment wrapText="1"/>
    </xf>
    <xf numFmtId="0" fontId="0" fillId="12" borderId="74" xfId="0" applyFill="1" applyBorder="1"/>
    <xf numFmtId="0" fontId="70" fillId="0" borderId="0" xfId="0" applyFont="1" applyAlignment="1">
      <alignment horizontal="right"/>
    </xf>
    <xf numFmtId="166" fontId="70" fillId="0" borderId="0" xfId="0" applyNumberFormat="1" applyFont="1" applyAlignment="1">
      <alignment horizontal="right"/>
    </xf>
    <xf numFmtId="6" fontId="75" fillId="33" borderId="74" xfId="0" applyNumberFormat="1" applyFont="1" applyFill="1" applyBorder="1" applyAlignment="1">
      <alignment horizontal="left"/>
    </xf>
    <xf numFmtId="6" fontId="75" fillId="32" borderId="74" xfId="0" applyNumberFormat="1" applyFont="1" applyFill="1" applyBorder="1" applyAlignment="1">
      <alignment horizontal="left"/>
    </xf>
    <xf numFmtId="0" fontId="11" fillId="0" borderId="31" xfId="2" applyFill="1" applyBorder="1" applyAlignment="1">
      <alignment horizontal="left" vertical="center"/>
    </xf>
    <xf numFmtId="0" fontId="11" fillId="12" borderId="31" xfId="2" applyFill="1" applyBorder="1" applyAlignment="1">
      <alignment horizontal="left" vertical="center"/>
    </xf>
    <xf numFmtId="0" fontId="10" fillId="0" borderId="31" xfId="0" applyFont="1" applyBorder="1" applyAlignment="1">
      <alignment horizontal="left" vertical="center"/>
    </xf>
    <xf numFmtId="0" fontId="60" fillId="0" borderId="83" xfId="0" applyFont="1" applyBorder="1"/>
    <xf numFmtId="0" fontId="60" fillId="29" borderId="84" xfId="0" applyFont="1" applyFill="1" applyBorder="1"/>
    <xf numFmtId="0" fontId="60" fillId="0" borderId="84" xfId="0" applyFont="1" applyBorder="1"/>
    <xf numFmtId="0" fontId="12" fillId="0" borderId="85" xfId="2" applyFont="1" applyBorder="1"/>
    <xf numFmtId="0" fontId="12" fillId="12" borderId="87" xfId="2" applyFont="1" applyFill="1" applyBorder="1"/>
    <xf numFmtId="0" fontId="60" fillId="12" borderId="84" xfId="0" applyFont="1" applyFill="1" applyBorder="1"/>
    <xf numFmtId="0" fontId="12" fillId="0" borderId="87" xfId="2" applyFont="1" applyFill="1" applyBorder="1"/>
    <xf numFmtId="0" fontId="12" fillId="0" borderId="89" xfId="2" applyFont="1" applyFill="1" applyBorder="1"/>
    <xf numFmtId="0" fontId="60" fillId="12" borderId="83" xfId="0" applyFont="1" applyFill="1" applyBorder="1"/>
    <xf numFmtId="0" fontId="12" fillId="12" borderId="85" xfId="2" applyFont="1" applyFill="1" applyBorder="1"/>
    <xf numFmtId="0" fontId="12" fillId="0" borderId="87" xfId="2" applyFont="1" applyBorder="1"/>
    <xf numFmtId="0" fontId="12" fillId="12" borderId="89" xfId="2" applyFont="1" applyFill="1" applyBorder="1"/>
    <xf numFmtId="0" fontId="47" fillId="0" borderId="88" xfId="0" applyFont="1" applyBorder="1"/>
    <xf numFmtId="0" fontId="47" fillId="12" borderId="88" xfId="0" applyFont="1" applyFill="1" applyBorder="1"/>
    <xf numFmtId="0" fontId="47" fillId="0" borderId="90" xfId="0" applyFont="1" applyBorder="1"/>
    <xf numFmtId="0" fontId="47" fillId="12" borderId="92" xfId="0" applyFont="1" applyFill="1" applyBorder="1"/>
    <xf numFmtId="0" fontId="49" fillId="0" borderId="88" xfId="2" applyFont="1" applyBorder="1"/>
    <xf numFmtId="164" fontId="47" fillId="0" borderId="88" xfId="0" applyNumberFormat="1" applyFont="1" applyBorder="1"/>
    <xf numFmtId="0" fontId="0" fillId="12" borderId="94" xfId="0" applyFill="1" applyBorder="1"/>
    <xf numFmtId="0" fontId="0" fillId="0" borderId="94" xfId="0" applyBorder="1"/>
    <xf numFmtId="165" fontId="47" fillId="0" borderId="94" xfId="0" applyNumberFormat="1" applyFont="1" applyBorder="1" applyAlignment="1">
      <alignment horizontal="center" vertical="center"/>
    </xf>
    <xf numFmtId="164" fontId="0" fillId="12" borderId="94" xfId="0" applyNumberFormat="1" applyFill="1" applyBorder="1"/>
    <xf numFmtId="0" fontId="60" fillId="0" borderId="93" xfId="0" applyFont="1" applyBorder="1"/>
    <xf numFmtId="0" fontId="47" fillId="0" borderId="93" xfId="0" applyFont="1" applyBorder="1"/>
    <xf numFmtId="0" fontId="60" fillId="29" borderId="94" xfId="0" applyFont="1" applyFill="1" applyBorder="1"/>
    <xf numFmtId="0" fontId="47" fillId="29" borderId="94" xfId="0" applyFont="1" applyFill="1" applyBorder="1"/>
    <xf numFmtId="0" fontId="60" fillId="0" borderId="94" xfId="0" applyFont="1" applyBorder="1"/>
    <xf numFmtId="0" fontId="47" fillId="0" borderId="94" xfId="0" applyFont="1" applyBorder="1"/>
    <xf numFmtId="0" fontId="60" fillId="12" borderId="93" xfId="0" applyFont="1" applyFill="1" applyBorder="1"/>
    <xf numFmtId="0" fontId="60" fillId="12" borderId="94" xfId="0" applyFont="1" applyFill="1" applyBorder="1"/>
    <xf numFmtId="0" fontId="47" fillId="12" borderId="94" xfId="0" applyFont="1" applyFill="1" applyBorder="1"/>
    <xf numFmtId="0" fontId="47" fillId="12" borderId="93" xfId="0" applyFont="1" applyFill="1" applyBorder="1"/>
    <xf numFmtId="0" fontId="60" fillId="0" borderId="94" xfId="0" applyFont="1" applyBorder="1" applyAlignment="1">
      <alignment horizontal="right"/>
    </xf>
    <xf numFmtId="0" fontId="49" fillId="0" borderId="87" xfId="2" applyFont="1" applyBorder="1"/>
    <xf numFmtId="0" fontId="47" fillId="12" borderId="90" xfId="0" applyFont="1" applyFill="1" applyBorder="1"/>
    <xf numFmtId="0" fontId="49" fillId="12" borderId="0" xfId="2" applyFont="1" applyFill="1" applyBorder="1"/>
    <xf numFmtId="165" fontId="47" fillId="12" borderId="99" xfId="0" applyNumberFormat="1" applyFont="1" applyFill="1" applyBorder="1" applyAlignment="1">
      <alignment horizontal="center" vertical="center"/>
    </xf>
    <xf numFmtId="0" fontId="60" fillId="0" borderId="97" xfId="0" applyFont="1" applyBorder="1"/>
    <xf numFmtId="0" fontId="60" fillId="0" borderId="100" xfId="0" applyFont="1" applyBorder="1"/>
    <xf numFmtId="0" fontId="47" fillId="0" borderId="100" xfId="0" applyFont="1" applyBorder="1"/>
    <xf numFmtId="0" fontId="11" fillId="12" borderId="11" xfId="2" applyFill="1" applyBorder="1"/>
    <xf numFmtId="0" fontId="60" fillId="12" borderId="97" xfId="0" applyFont="1" applyFill="1" applyBorder="1"/>
    <xf numFmtId="0" fontId="60" fillId="12" borderId="100" xfId="0" applyFont="1" applyFill="1" applyBorder="1"/>
    <xf numFmtId="0" fontId="47" fillId="12" borderId="100" xfId="0" applyFont="1" applyFill="1" applyBorder="1"/>
    <xf numFmtId="0" fontId="11" fillId="12" borderId="9" xfId="2" applyFill="1" applyBorder="1"/>
    <xf numFmtId="0" fontId="11" fillId="12" borderId="0" xfId="2" applyFill="1" applyBorder="1"/>
    <xf numFmtId="0" fontId="68" fillId="4" borderId="0" xfId="2" applyFont="1" applyFill="1" applyBorder="1"/>
    <xf numFmtId="0" fontId="68" fillId="3" borderId="0" xfId="2" applyFont="1" applyFill="1" applyBorder="1"/>
    <xf numFmtId="0" fontId="75" fillId="32" borderId="83" xfId="0" applyFont="1" applyFill="1" applyBorder="1" applyAlignment="1">
      <alignment horizontal="left"/>
    </xf>
    <xf numFmtId="8" fontId="75" fillId="31" borderId="84" xfId="0" applyNumberFormat="1" applyFont="1" applyFill="1" applyBorder="1" applyAlignment="1">
      <alignment horizontal="left"/>
    </xf>
    <xf numFmtId="8" fontId="75" fillId="32" borderId="84" xfId="0" applyNumberFormat="1" applyFont="1" applyFill="1" applyBorder="1" applyAlignment="1">
      <alignment horizontal="left"/>
    </xf>
    <xf numFmtId="0" fontId="75" fillId="31" borderId="84" xfId="0" applyFont="1" applyFill="1" applyBorder="1" applyAlignment="1">
      <alignment horizontal="left"/>
    </xf>
    <xf numFmtId="0" fontId="75" fillId="32" borderId="84" xfId="0" applyFont="1" applyFill="1" applyBorder="1" applyAlignment="1">
      <alignment horizontal="left"/>
    </xf>
    <xf numFmtId="6" fontId="75" fillId="31" borderId="84" xfId="0" applyNumberFormat="1" applyFont="1" applyFill="1" applyBorder="1" applyAlignment="1">
      <alignment horizontal="left"/>
    </xf>
    <xf numFmtId="6" fontId="75" fillId="32" borderId="97" xfId="0" applyNumberFormat="1" applyFont="1" applyFill="1" applyBorder="1" applyAlignment="1">
      <alignment horizontal="left"/>
    </xf>
    <xf numFmtId="8" fontId="75" fillId="31" borderId="83" xfId="0" applyNumberFormat="1" applyFont="1" applyFill="1" applyBorder="1" applyAlignment="1">
      <alignment horizontal="left"/>
    </xf>
    <xf numFmtId="0" fontId="75" fillId="31" borderId="97" xfId="0" applyFont="1" applyFill="1" applyBorder="1" applyAlignment="1">
      <alignment horizontal="left"/>
    </xf>
    <xf numFmtId="6" fontId="75" fillId="31" borderId="83" xfId="0" applyNumberFormat="1" applyFont="1" applyFill="1" applyBorder="1" applyAlignment="1">
      <alignment horizontal="left"/>
    </xf>
    <xf numFmtId="0" fontId="46" fillId="5" borderId="1" xfId="0" applyFont="1" applyFill="1" applyBorder="1"/>
    <xf numFmtId="0" fontId="46" fillId="5" borderId="1" xfId="0" applyFont="1" applyFill="1" applyBorder="1" applyAlignment="1">
      <alignment horizontal="left"/>
    </xf>
    <xf numFmtId="0" fontId="46" fillId="4" borderId="1" xfId="0" applyFont="1" applyFill="1" applyBorder="1"/>
    <xf numFmtId="0" fontId="46" fillId="3" borderId="1" xfId="0" applyFont="1" applyFill="1" applyBorder="1"/>
    <xf numFmtId="0" fontId="46" fillId="4" borderId="1" xfId="0" applyFont="1" applyFill="1" applyBorder="1" applyAlignment="1">
      <alignment horizontal="left"/>
    </xf>
    <xf numFmtId="0" fontId="46" fillId="3" borderId="1" xfId="0" applyFont="1" applyFill="1" applyBorder="1" applyAlignment="1">
      <alignment horizontal="left"/>
    </xf>
    <xf numFmtId="0" fontId="47" fillId="0" borderId="84" xfId="0" applyFont="1" applyBorder="1"/>
    <xf numFmtId="164" fontId="11" fillId="12" borderId="0" xfId="2" applyNumberFormat="1" applyFill="1" applyBorder="1" applyAlignment="1">
      <alignment horizontal="left"/>
    </xf>
    <xf numFmtId="0" fontId="12" fillId="12" borderId="100" xfId="2" applyFont="1" applyFill="1" applyBorder="1"/>
    <xf numFmtId="0" fontId="47" fillId="12" borderId="89" xfId="0" applyFont="1" applyFill="1" applyBorder="1"/>
    <xf numFmtId="0" fontId="49" fillId="0" borderId="11" xfId="2" applyFont="1" applyFill="1" applyBorder="1"/>
    <xf numFmtId="165" fontId="59" fillId="0" borderId="11" xfId="0" applyNumberFormat="1" applyFont="1" applyBorder="1" applyAlignment="1">
      <alignment horizontal="left" vertical="center"/>
    </xf>
    <xf numFmtId="165" fontId="47" fillId="0" borderId="11" xfId="0" applyNumberFormat="1" applyFont="1" applyBorder="1" applyAlignment="1">
      <alignment horizontal="center" vertical="center"/>
    </xf>
    <xf numFmtId="165" fontId="47" fillId="0" borderId="104" xfId="0" applyNumberFormat="1" applyFont="1" applyBorder="1" applyAlignment="1">
      <alignment horizontal="center" vertical="center"/>
    </xf>
    <xf numFmtId="0" fontId="12" fillId="0" borderId="104" xfId="2" applyFont="1" applyFill="1" applyBorder="1"/>
    <xf numFmtId="0" fontId="47" fillId="0" borderId="87" xfId="0" applyFont="1" applyBorder="1"/>
    <xf numFmtId="0" fontId="49" fillId="12" borderId="97" xfId="2" applyFont="1" applyFill="1" applyBorder="1"/>
    <xf numFmtId="165" fontId="49" fillId="12" borderId="90" xfId="2" applyNumberFormat="1" applyFont="1" applyFill="1" applyBorder="1"/>
    <xf numFmtId="0" fontId="47" fillId="12" borderId="97" xfId="0" applyFont="1" applyFill="1" applyBorder="1"/>
    <xf numFmtId="165" fontId="49" fillId="0" borderId="11" xfId="2" applyNumberFormat="1" applyFont="1" applyFill="1" applyBorder="1"/>
    <xf numFmtId="0" fontId="47" fillId="0" borderId="11" xfId="0" applyFont="1" applyBorder="1"/>
    <xf numFmtId="164" fontId="47" fillId="0" borderId="84" xfId="0" applyNumberFormat="1" applyFont="1" applyBorder="1" applyAlignment="1">
      <alignment horizontal="right" vertical="center"/>
    </xf>
    <xf numFmtId="165" fontId="47" fillId="12" borderId="98" xfId="0" applyNumberFormat="1" applyFont="1" applyFill="1" applyBorder="1" applyAlignment="1">
      <alignment horizontal="right" vertical="center"/>
    </xf>
    <xf numFmtId="165" fontId="47" fillId="0" borderId="105" xfId="0" applyNumberFormat="1" applyFont="1" applyBorder="1" applyAlignment="1">
      <alignment horizontal="right" vertical="center"/>
    </xf>
    <xf numFmtId="0" fontId="82" fillId="36" borderId="108" xfId="0" applyFont="1" applyFill="1" applyBorder="1" applyAlignment="1">
      <alignment horizontal="center" vertical="center"/>
    </xf>
    <xf numFmtId="0" fontId="4" fillId="2" borderId="11" xfId="0" applyFont="1" applyFill="1" applyBorder="1"/>
    <xf numFmtId="0" fontId="74" fillId="0" borderId="83" xfId="2" applyFont="1" applyBorder="1"/>
    <xf numFmtId="0" fontId="74" fillId="12" borderId="84" xfId="2" applyFont="1" applyFill="1" applyBorder="1"/>
    <xf numFmtId="0" fontId="74" fillId="0" borderId="84" xfId="2" applyFont="1" applyFill="1" applyBorder="1"/>
    <xf numFmtId="0" fontId="74" fillId="0" borderId="97" xfId="2" applyFont="1" applyBorder="1"/>
    <xf numFmtId="0" fontId="74" fillId="12" borderId="83" xfId="2" applyFont="1" applyFill="1" applyBorder="1"/>
    <xf numFmtId="0" fontId="74" fillId="0" borderId="84" xfId="2" applyFont="1" applyBorder="1"/>
    <xf numFmtId="0" fontId="74" fillId="12" borderId="97" xfId="2" applyFont="1" applyFill="1" applyBorder="1"/>
    <xf numFmtId="0" fontId="60" fillId="0" borderId="85" xfId="0" applyFont="1" applyBorder="1"/>
    <xf numFmtId="0" fontId="60" fillId="12" borderId="87" xfId="0" applyFont="1" applyFill="1" applyBorder="1"/>
    <xf numFmtId="0" fontId="60" fillId="0" borderId="87" xfId="0" applyFont="1" applyBorder="1"/>
    <xf numFmtId="0" fontId="60" fillId="0" borderId="89" xfId="0" applyFont="1" applyBorder="1"/>
    <xf numFmtId="0" fontId="60" fillId="12" borderId="85" xfId="0" applyFont="1" applyFill="1" applyBorder="1"/>
    <xf numFmtId="0" fontId="60" fillId="12" borderId="89" xfId="0" applyFont="1" applyFill="1" applyBorder="1"/>
    <xf numFmtId="165" fontId="84" fillId="0" borderId="93" xfId="0" applyNumberFormat="1" applyFont="1" applyBorder="1" applyAlignment="1">
      <alignment horizontal="left" vertical="top"/>
    </xf>
    <xf numFmtId="165" fontId="85" fillId="0" borderId="11" xfId="0" applyNumberFormat="1" applyFont="1" applyBorder="1" applyAlignment="1">
      <alignment horizontal="left" vertical="center"/>
    </xf>
    <xf numFmtId="0" fontId="47" fillId="0" borderId="102" xfId="0" applyFont="1" applyBorder="1"/>
    <xf numFmtId="0" fontId="47" fillId="12" borderId="115" xfId="0" applyFont="1" applyFill="1" applyBorder="1"/>
    <xf numFmtId="0" fontId="47" fillId="0" borderId="92" xfId="0" applyFont="1" applyBorder="1"/>
    <xf numFmtId="0" fontId="47" fillId="0" borderId="101" xfId="0" applyFont="1" applyBorder="1"/>
    <xf numFmtId="0" fontId="47" fillId="12" borderId="84" xfId="0" applyFont="1" applyFill="1" applyBorder="1"/>
    <xf numFmtId="164" fontId="47" fillId="12" borderId="84" xfId="0" applyNumberFormat="1" applyFont="1" applyFill="1" applyBorder="1"/>
    <xf numFmtId="8" fontId="60" fillId="0" borderId="84" xfId="0" applyNumberFormat="1" applyFont="1" applyBorder="1" applyAlignment="1">
      <alignment horizontal="left"/>
    </xf>
    <xf numFmtId="8" fontId="60" fillId="12" borderId="84" xfId="0" applyNumberFormat="1" applyFont="1" applyFill="1" applyBorder="1" applyAlignment="1">
      <alignment horizontal="left"/>
    </xf>
    <xf numFmtId="0" fontId="50" fillId="5" borderId="1" xfId="0" applyFont="1" applyFill="1" applyBorder="1"/>
    <xf numFmtId="0" fontId="50" fillId="4" borderId="1" xfId="0" applyFont="1" applyFill="1" applyBorder="1"/>
    <xf numFmtId="0" fontId="50" fillId="3" borderId="1" xfId="0" applyFont="1" applyFill="1" applyBorder="1"/>
    <xf numFmtId="0" fontId="47" fillId="12" borderId="86" xfId="0" applyFont="1" applyFill="1" applyBorder="1"/>
    <xf numFmtId="0" fontId="47" fillId="12" borderId="83" xfId="0" applyFont="1" applyFill="1" applyBorder="1"/>
    <xf numFmtId="165" fontId="47" fillId="12" borderId="83" xfId="0" applyNumberFormat="1" applyFont="1" applyFill="1" applyBorder="1" applyAlignment="1">
      <alignment horizontal="right" vertical="center"/>
    </xf>
    <xf numFmtId="165" fontId="47" fillId="12" borderId="9" xfId="0" applyNumberFormat="1" applyFont="1" applyFill="1" applyBorder="1" applyAlignment="1">
      <alignment horizontal="center" vertical="center"/>
    </xf>
    <xf numFmtId="165" fontId="47" fillId="12" borderId="93" xfId="0" applyNumberFormat="1" applyFont="1" applyFill="1" applyBorder="1" applyAlignment="1">
      <alignment horizontal="center" vertical="center"/>
    </xf>
    <xf numFmtId="165" fontId="47" fillId="12" borderId="85" xfId="0" applyNumberFormat="1" applyFont="1" applyFill="1" applyBorder="1" applyAlignment="1">
      <alignment horizontal="center" vertical="center"/>
    </xf>
    <xf numFmtId="0" fontId="49" fillId="12" borderId="86" xfId="2" applyFont="1" applyFill="1" applyBorder="1"/>
    <xf numFmtId="165" fontId="47" fillId="12" borderId="83" xfId="0" applyNumberFormat="1" applyFont="1" applyFill="1" applyBorder="1" applyAlignment="1">
      <alignment horizontal="right"/>
    </xf>
    <xf numFmtId="165" fontId="47" fillId="12" borderId="93" xfId="0" applyNumberFormat="1" applyFont="1" applyFill="1" applyBorder="1" applyAlignment="1">
      <alignment horizontal="right"/>
    </xf>
    <xf numFmtId="0" fontId="1" fillId="2" borderId="82" xfId="0" applyFont="1" applyFill="1" applyBorder="1" applyAlignment="1">
      <alignment horizontal="center"/>
    </xf>
    <xf numFmtId="0" fontId="50" fillId="2" borderId="118" xfId="0" applyFont="1" applyFill="1" applyBorder="1" applyAlignment="1">
      <alignment horizontal="center"/>
    </xf>
    <xf numFmtId="0" fontId="48" fillId="2" borderId="82" xfId="0" applyFont="1" applyFill="1" applyBorder="1"/>
    <xf numFmtId="0" fontId="50" fillId="2" borderId="118" xfId="0" applyFont="1" applyFill="1" applyBorder="1"/>
    <xf numFmtId="0" fontId="50" fillId="2" borderId="118" xfId="0" applyFont="1" applyFill="1" applyBorder="1" applyAlignment="1">
      <alignment horizontal="left" vertical="top"/>
    </xf>
    <xf numFmtId="0" fontId="50" fillId="2" borderId="82" xfId="0" applyFont="1" applyFill="1" applyBorder="1" applyAlignment="1">
      <alignment horizontal="center" vertical="center"/>
    </xf>
    <xf numFmtId="0" fontId="48" fillId="2" borderId="118" xfId="0" applyFont="1" applyFill="1" applyBorder="1"/>
    <xf numFmtId="0" fontId="47" fillId="0" borderId="83" xfId="0" applyFont="1" applyBorder="1"/>
    <xf numFmtId="0" fontId="0" fillId="0" borderId="93" xfId="0" applyBorder="1"/>
    <xf numFmtId="0" fontId="1" fillId="2" borderId="118" xfId="0" applyFont="1" applyFill="1" applyBorder="1" applyAlignment="1">
      <alignment horizontal="center"/>
    </xf>
    <xf numFmtId="0" fontId="1" fillId="2" borderId="82" xfId="0" applyFont="1" applyFill="1" applyBorder="1"/>
    <xf numFmtId="0" fontId="1" fillId="2" borderId="118" xfId="0" applyFont="1" applyFill="1" applyBorder="1" applyAlignment="1">
      <alignment horizontal="left"/>
    </xf>
    <xf numFmtId="0" fontId="12" fillId="12" borderId="119" xfId="2" applyFont="1" applyFill="1" applyBorder="1"/>
    <xf numFmtId="0" fontId="12" fillId="0" borderId="89" xfId="2" applyFont="1" applyBorder="1"/>
    <xf numFmtId="0" fontId="12" fillId="12" borderId="120" xfId="2" applyFont="1" applyFill="1" applyBorder="1"/>
    <xf numFmtId="0" fontId="12" fillId="0" borderId="87" xfId="2" applyNumberFormat="1" applyFont="1" applyFill="1" applyBorder="1"/>
    <xf numFmtId="0" fontId="11" fillId="0" borderId="0" xfId="2" applyBorder="1"/>
    <xf numFmtId="0" fontId="10" fillId="0" borderId="0" xfId="2" applyFont="1" applyBorder="1"/>
    <xf numFmtId="0" fontId="66" fillId="2" borderId="0" xfId="2" applyFont="1" applyFill="1" applyBorder="1" applyAlignment="1">
      <alignment vertical="top"/>
    </xf>
    <xf numFmtId="164" fontId="11" fillId="12" borderId="4" xfId="2" applyNumberFormat="1" applyFill="1" applyBorder="1" applyAlignment="1">
      <alignment horizontal="left"/>
    </xf>
    <xf numFmtId="0" fontId="69" fillId="0" borderId="0" xfId="0" applyFont="1" applyAlignment="1">
      <alignment horizontal="right"/>
    </xf>
    <xf numFmtId="0" fontId="83" fillId="0" borderId="0" xfId="0" applyFont="1" applyAlignment="1">
      <alignment horizontal="right"/>
    </xf>
    <xf numFmtId="0" fontId="6" fillId="5" borderId="0" xfId="0" applyFont="1" applyFill="1"/>
    <xf numFmtId="0" fontId="46" fillId="5" borderId="0" xfId="0" applyFont="1" applyFill="1"/>
    <xf numFmtId="0" fontId="51" fillId="5" borderId="0" xfId="0" applyFont="1" applyFill="1" applyAlignment="1">
      <alignment horizontal="left"/>
    </xf>
    <xf numFmtId="0" fontId="6" fillId="4" borderId="0" xfId="0" applyFont="1" applyFill="1"/>
    <xf numFmtId="0" fontId="46" fillId="4" borderId="0" xfId="0" applyFont="1" applyFill="1"/>
    <xf numFmtId="0" fontId="6" fillId="3" borderId="0" xfId="0" applyFont="1" applyFill="1"/>
    <xf numFmtId="0" fontId="46" fillId="3" borderId="0" xfId="0" applyFont="1" applyFill="1"/>
    <xf numFmtId="0" fontId="47" fillId="0" borderId="0" xfId="0" applyFont="1"/>
    <xf numFmtId="0" fontId="46" fillId="2" borderId="0" xfId="0" applyFont="1" applyFill="1" applyAlignment="1">
      <alignment vertical="top"/>
    </xf>
    <xf numFmtId="0" fontId="86" fillId="2" borderId="0" xfId="0" quotePrefix="1" applyFont="1" applyFill="1" applyAlignment="1">
      <alignment horizontal="right" wrapText="1"/>
    </xf>
    <xf numFmtId="165" fontId="64" fillId="2" borderId="0" xfId="0" applyNumberFormat="1" applyFont="1" applyFill="1" applyAlignment="1">
      <alignment horizontal="left" wrapText="1"/>
    </xf>
    <xf numFmtId="0" fontId="48" fillId="2" borderId="0" xfId="0" applyFont="1" applyFill="1"/>
    <xf numFmtId="0" fontId="1" fillId="2" borderId="0" xfId="0" applyFont="1" applyFill="1"/>
    <xf numFmtId="0" fontId="47" fillId="12" borderId="0" xfId="0" applyFont="1" applyFill="1"/>
    <xf numFmtId="165" fontId="85" fillId="12" borderId="0" xfId="0" applyNumberFormat="1" applyFont="1" applyFill="1" applyAlignment="1">
      <alignment horizontal="left" vertical="center"/>
    </xf>
    <xf numFmtId="165" fontId="47" fillId="12" borderId="0" xfId="0" applyNumberFormat="1" applyFont="1" applyFill="1" applyAlignment="1">
      <alignment horizontal="center" vertical="center"/>
    </xf>
    <xf numFmtId="165" fontId="59" fillId="12" borderId="0" xfId="0" applyNumberFormat="1" applyFont="1" applyFill="1" applyAlignment="1">
      <alignment horizontal="left" vertical="center"/>
    </xf>
    <xf numFmtId="0" fontId="2" fillId="0" borderId="0" xfId="0" applyFont="1"/>
    <xf numFmtId="0" fontId="67" fillId="0" borderId="0" xfId="0" applyFont="1"/>
    <xf numFmtId="0" fontId="68" fillId="5" borderId="0" xfId="2" applyFont="1" applyFill="1" applyBorder="1"/>
    <xf numFmtId="0" fontId="68" fillId="2" borderId="0" xfId="2" applyFont="1" applyFill="1" applyBorder="1"/>
    <xf numFmtId="0" fontId="11" fillId="2" borderId="0" xfId="2" applyFill="1" applyBorder="1" applyAlignment="1">
      <alignment wrapText="1"/>
    </xf>
    <xf numFmtId="0" fontId="11" fillId="0" borderId="0" xfId="2" applyFill="1" applyBorder="1" applyAlignment="1">
      <alignment horizontal="left" wrapText="1"/>
    </xf>
    <xf numFmtId="164" fontId="11" fillId="13" borderId="4" xfId="2" applyNumberFormat="1" applyFill="1" applyBorder="1" applyAlignment="1">
      <alignment horizontal="left" vertical="center"/>
    </xf>
    <xf numFmtId="165" fontId="11" fillId="0" borderId="126" xfId="2" applyNumberFormat="1" applyFill="1" applyBorder="1" applyAlignment="1">
      <alignment horizontal="left" vertical="center"/>
    </xf>
    <xf numFmtId="164" fontId="47" fillId="0" borderId="94" xfId="0" applyNumberFormat="1" applyFont="1" applyBorder="1" applyAlignment="1">
      <alignment horizontal="right"/>
    </xf>
    <xf numFmtId="164" fontId="47" fillId="12" borderId="115" xfId="0" applyNumberFormat="1" applyFont="1" applyFill="1" applyBorder="1" applyAlignment="1">
      <alignment horizontal="right"/>
    </xf>
    <xf numFmtId="164" fontId="47" fillId="0" borderId="11" xfId="0" applyNumberFormat="1" applyFont="1" applyBorder="1" applyAlignment="1">
      <alignment horizontal="right"/>
    </xf>
    <xf numFmtId="0" fontId="46" fillId="2" borderId="0" xfId="0" applyFont="1" applyFill="1"/>
    <xf numFmtId="0" fontId="50" fillId="2" borderId="0" xfId="0" applyFont="1" applyFill="1" applyAlignment="1">
      <alignment vertical="center"/>
    </xf>
    <xf numFmtId="16" fontId="51" fillId="2" borderId="0" xfId="0" quotePrefix="1" applyNumberFormat="1" applyFont="1" applyFill="1" applyAlignment="1">
      <alignment horizontal="center" vertical="top" wrapText="1"/>
    </xf>
    <xf numFmtId="0" fontId="1" fillId="2" borderId="0" xfId="0" applyFont="1" applyFill="1" applyAlignment="1">
      <alignment horizontal="right"/>
    </xf>
    <xf numFmtId="0" fontId="47" fillId="12" borderId="129" xfId="0" applyFont="1" applyFill="1" applyBorder="1"/>
    <xf numFmtId="0" fontId="12" fillId="12" borderId="8" xfId="2" applyFont="1" applyFill="1" applyBorder="1"/>
    <xf numFmtId="0" fontId="1" fillId="3" borderId="23" xfId="0" applyFont="1" applyFill="1" applyBorder="1" applyAlignment="1">
      <alignment horizontal="center" vertical="center"/>
    </xf>
    <xf numFmtId="0" fontId="35" fillId="39" borderId="132" xfId="0" applyFont="1" applyFill="1" applyBorder="1" applyAlignment="1">
      <alignment horizontal="center" vertical="center"/>
    </xf>
    <xf numFmtId="0" fontId="35" fillId="12" borderId="135" xfId="0" applyFont="1" applyFill="1" applyBorder="1" applyAlignment="1">
      <alignment horizontal="center" vertical="center"/>
    </xf>
    <xf numFmtId="0" fontId="1" fillId="2" borderId="140" xfId="0" applyFont="1" applyFill="1" applyBorder="1" applyAlignment="1">
      <alignment horizontal="center" vertical="center"/>
    </xf>
    <xf numFmtId="0" fontId="1" fillId="2" borderId="141" xfId="0" applyFont="1" applyFill="1" applyBorder="1" applyAlignment="1">
      <alignment horizontal="center" vertical="center"/>
    </xf>
    <xf numFmtId="0" fontId="1" fillId="2" borderId="142" xfId="0" applyFont="1" applyFill="1" applyBorder="1" applyAlignment="1">
      <alignment horizontal="center" vertical="center"/>
    </xf>
    <xf numFmtId="0" fontId="1" fillId="2" borderId="143" xfId="0" applyFont="1" applyFill="1" applyBorder="1" applyAlignment="1">
      <alignment horizontal="center" vertical="center"/>
    </xf>
    <xf numFmtId="0" fontId="1" fillId="2" borderId="144" xfId="0" applyFont="1" applyFill="1" applyBorder="1" applyAlignment="1">
      <alignment horizontal="center" vertical="center"/>
    </xf>
    <xf numFmtId="0" fontId="50" fillId="2" borderId="151" xfId="0" applyFont="1" applyFill="1" applyBorder="1" applyAlignment="1">
      <alignment horizontal="center" vertical="center"/>
    </xf>
    <xf numFmtId="165" fontId="47" fillId="12" borderId="152" xfId="0" applyNumberFormat="1" applyFont="1" applyFill="1" applyBorder="1" applyAlignment="1">
      <alignment horizontal="center" vertical="center"/>
    </xf>
    <xf numFmtId="165" fontId="47" fillId="0" borderId="153" xfId="0" applyNumberFormat="1" applyFont="1" applyBorder="1" applyAlignment="1">
      <alignment horizontal="center" vertical="center"/>
    </xf>
    <xf numFmtId="165" fontId="47" fillId="12" borderId="154" xfId="0" applyNumberFormat="1" applyFont="1" applyFill="1" applyBorder="1" applyAlignment="1">
      <alignment horizontal="center" vertical="center"/>
    </xf>
    <xf numFmtId="165" fontId="47" fillId="0" borderId="155" xfId="0" applyNumberFormat="1" applyFont="1" applyBorder="1" applyAlignment="1">
      <alignment horizontal="center" vertical="center"/>
    </xf>
    <xf numFmtId="0" fontId="4" fillId="2" borderId="154" xfId="0" applyFont="1" applyFill="1" applyBorder="1"/>
    <xf numFmtId="0" fontId="2" fillId="2" borderId="154" xfId="0" applyFont="1" applyFill="1" applyBorder="1"/>
    <xf numFmtId="0" fontId="1" fillId="2" borderId="151" xfId="0" applyFont="1" applyFill="1" applyBorder="1"/>
    <xf numFmtId="0" fontId="0" fillId="0" borderId="152" xfId="0" applyBorder="1"/>
    <xf numFmtId="0" fontId="0" fillId="12" borderId="153" xfId="0" applyFill="1" applyBorder="1"/>
    <xf numFmtId="0" fontId="0" fillId="0" borderId="153" xfId="0" applyBorder="1"/>
    <xf numFmtId="0" fontId="47" fillId="12" borderId="163" xfId="0" applyFont="1" applyFill="1" applyBorder="1" applyAlignment="1">
      <alignment horizontal="center" vertical="center" wrapText="1"/>
    </xf>
    <xf numFmtId="0" fontId="63" fillId="12" borderId="162" xfId="0" applyFont="1" applyFill="1" applyBorder="1" applyAlignment="1">
      <alignment horizontal="center" vertical="center"/>
    </xf>
    <xf numFmtId="165" fontId="47" fillId="12" borderId="93" xfId="0" applyNumberFormat="1" applyFont="1" applyFill="1" applyBorder="1" applyAlignment="1">
      <alignment horizontal="right" vertical="center"/>
    </xf>
    <xf numFmtId="164" fontId="47" fillId="0" borderId="94" xfId="0" applyNumberFormat="1" applyFont="1" applyBorder="1" applyAlignment="1">
      <alignment horizontal="right" vertical="center"/>
    </xf>
    <xf numFmtId="165" fontId="47" fillId="12" borderId="0" xfId="0" applyNumberFormat="1" applyFont="1" applyFill="1" applyAlignment="1">
      <alignment horizontal="right" vertical="center"/>
    </xf>
    <xf numFmtId="165" fontId="47" fillId="0" borderId="11" xfId="0" applyNumberFormat="1" applyFont="1" applyBorder="1" applyAlignment="1">
      <alignment horizontal="right" vertical="center"/>
    </xf>
    <xf numFmtId="0" fontId="35" fillId="12" borderId="167" xfId="0" applyFont="1" applyFill="1" applyBorder="1" applyAlignment="1">
      <alignment horizontal="center" vertical="center"/>
    </xf>
    <xf numFmtId="0" fontId="35" fillId="12" borderId="168" xfId="0" applyFont="1" applyFill="1" applyBorder="1" applyAlignment="1">
      <alignment horizontal="center" vertical="center"/>
    </xf>
    <xf numFmtId="0" fontId="47" fillId="0" borderId="170" xfId="0" applyFont="1" applyBorder="1"/>
    <xf numFmtId="0" fontId="47" fillId="12" borderId="171" xfId="0" applyFont="1" applyFill="1" applyBorder="1"/>
    <xf numFmtId="0" fontId="47" fillId="0" borderId="171" xfId="0" applyFont="1" applyBorder="1"/>
    <xf numFmtId="0" fontId="12" fillId="0" borderId="120" xfId="2" applyFont="1" applyBorder="1"/>
    <xf numFmtId="0" fontId="12" fillId="0" borderId="121" xfId="2" applyFont="1" applyBorder="1"/>
    <xf numFmtId="0" fontId="12" fillId="12" borderId="175" xfId="2" applyFont="1" applyFill="1" applyBorder="1"/>
    <xf numFmtId="0" fontId="47" fillId="12" borderId="176" xfId="0" applyFont="1" applyFill="1" applyBorder="1" applyAlignment="1">
      <alignment horizontal="center" vertical="center" wrapText="1"/>
    </xf>
    <xf numFmtId="0" fontId="47" fillId="12" borderId="176" xfId="0" applyFont="1" applyFill="1" applyBorder="1"/>
    <xf numFmtId="0" fontId="12" fillId="0" borderId="172" xfId="2" applyFont="1" applyFill="1" applyBorder="1"/>
    <xf numFmtId="0" fontId="63" fillId="12" borderId="177" xfId="0" applyFont="1" applyFill="1" applyBorder="1" applyAlignment="1">
      <alignment horizontal="center" vertical="center"/>
    </xf>
    <xf numFmtId="0" fontId="47" fillId="0" borderId="177" xfId="0" applyFont="1" applyBorder="1"/>
    <xf numFmtId="8" fontId="88" fillId="0" borderId="178" xfId="0" applyNumberFormat="1" applyFont="1" applyBorder="1" applyAlignment="1">
      <alignment horizontal="center" vertical="center"/>
    </xf>
    <xf numFmtId="8" fontId="88" fillId="37" borderId="107" xfId="0" applyNumberFormat="1" applyFont="1" applyFill="1" applyBorder="1" applyAlignment="1">
      <alignment horizontal="center" vertical="center"/>
    </xf>
    <xf numFmtId="0" fontId="89" fillId="36" borderId="106" xfId="0" applyFont="1" applyFill="1" applyBorder="1" applyAlignment="1">
      <alignment horizontal="center" vertical="center"/>
    </xf>
    <xf numFmtId="8" fontId="88" fillId="37" borderId="106" xfId="0" applyNumberFormat="1" applyFont="1" applyFill="1" applyBorder="1" applyAlignment="1">
      <alignment horizontal="center" vertical="center"/>
    </xf>
    <xf numFmtId="8" fontId="88" fillId="0" borderId="106" xfId="0" applyNumberFormat="1" applyFont="1" applyBorder="1" applyAlignment="1">
      <alignment horizontal="center" vertical="center"/>
    </xf>
    <xf numFmtId="8" fontId="88" fillId="34" borderId="106" xfId="0" applyNumberFormat="1" applyFont="1" applyFill="1" applyBorder="1" applyAlignment="1">
      <alignment horizontal="center" vertical="center"/>
    </xf>
    <xf numFmtId="8" fontId="88" fillId="35" borderId="106" xfId="0" applyNumberFormat="1" applyFont="1" applyFill="1" applyBorder="1" applyAlignment="1">
      <alignment horizontal="center" vertical="center"/>
    </xf>
    <xf numFmtId="8" fontId="88" fillId="0" borderId="110" xfId="0" applyNumberFormat="1" applyFont="1" applyBorder="1" applyAlignment="1">
      <alignment horizontal="center" vertical="center"/>
    </xf>
    <xf numFmtId="8" fontId="88" fillId="37" borderId="109" xfId="0" applyNumberFormat="1" applyFont="1" applyFill="1" applyBorder="1" applyAlignment="1">
      <alignment horizontal="center" vertical="center"/>
    </xf>
    <xf numFmtId="8" fontId="88" fillId="38" borderId="106" xfId="0" applyNumberFormat="1" applyFont="1" applyFill="1" applyBorder="1" applyAlignment="1">
      <alignment horizontal="center" vertical="center"/>
    </xf>
    <xf numFmtId="8" fontId="88" fillId="38" borderId="173" xfId="0" applyNumberFormat="1" applyFont="1" applyFill="1" applyBorder="1" applyAlignment="1">
      <alignment horizontal="center" vertical="center"/>
    </xf>
    <xf numFmtId="8" fontId="88" fillId="0" borderId="107" xfId="0" applyNumberFormat="1" applyFont="1" applyBorder="1" applyAlignment="1">
      <alignment horizontal="center" vertical="center"/>
    </xf>
    <xf numFmtId="165" fontId="87" fillId="12" borderId="101" xfId="0" applyNumberFormat="1" applyFont="1" applyFill="1" applyBorder="1" applyAlignment="1">
      <alignment horizontal="center" vertical="center"/>
    </xf>
    <xf numFmtId="165" fontId="87" fillId="12" borderId="98" xfId="0" applyNumberFormat="1" applyFont="1" applyFill="1" applyBorder="1" applyAlignment="1">
      <alignment horizontal="center" vertical="center"/>
    </xf>
    <xf numFmtId="0" fontId="89" fillId="36" borderId="179" xfId="0" applyFont="1" applyFill="1" applyBorder="1" applyAlignment="1">
      <alignment horizontal="center" vertical="center"/>
    </xf>
    <xf numFmtId="8" fontId="88" fillId="37" borderId="122" xfId="0" applyNumberFormat="1" applyFont="1" applyFill="1" applyBorder="1" applyAlignment="1">
      <alignment horizontal="center" vertical="center"/>
    </xf>
    <xf numFmtId="0" fontId="89" fillId="36" borderId="111" xfId="0" applyFont="1" applyFill="1" applyBorder="1" applyAlignment="1">
      <alignment horizontal="center" vertical="center"/>
    </xf>
    <xf numFmtId="8" fontId="88" fillId="0" borderId="111" xfId="0" applyNumberFormat="1" applyFont="1" applyBorder="1" applyAlignment="1">
      <alignment horizontal="center" vertical="center"/>
    </xf>
    <xf numFmtId="0" fontId="89" fillId="36" borderId="112" xfId="0" applyFont="1" applyFill="1" applyBorder="1" applyAlignment="1">
      <alignment horizontal="center" vertical="center"/>
    </xf>
    <xf numFmtId="0" fontId="89" fillId="36" borderId="122" xfId="0" applyFont="1" applyFill="1" applyBorder="1" applyAlignment="1">
      <alignment horizontal="center" vertical="center"/>
    </xf>
    <xf numFmtId="0" fontId="89" fillId="36" borderId="108" xfId="0" applyFont="1" applyFill="1" applyBorder="1" applyAlignment="1">
      <alignment horizontal="center" vertical="center"/>
    </xf>
    <xf numFmtId="0" fontId="89" fillId="36" borderId="123" xfId="0" applyFont="1" applyFill="1" applyBorder="1" applyAlignment="1">
      <alignment horizontal="center" vertical="center"/>
    </xf>
    <xf numFmtId="0" fontId="89" fillId="36" borderId="124" xfId="0" applyFont="1" applyFill="1" applyBorder="1" applyAlignment="1">
      <alignment horizontal="center" vertical="center"/>
    </xf>
    <xf numFmtId="8" fontId="88" fillId="37" borderId="111" xfId="0" applyNumberFormat="1" applyFont="1" applyFill="1" applyBorder="1" applyAlignment="1">
      <alignment horizontal="center" vertical="center"/>
    </xf>
    <xf numFmtId="8" fontId="88" fillId="34" borderId="111" xfId="0" applyNumberFormat="1" applyFont="1" applyFill="1" applyBorder="1" applyAlignment="1">
      <alignment horizontal="center" vertical="center"/>
    </xf>
    <xf numFmtId="8" fontId="88" fillId="35" borderId="111" xfId="0" applyNumberFormat="1" applyFont="1" applyFill="1" applyBorder="1" applyAlignment="1">
      <alignment horizontal="center" vertical="center"/>
    </xf>
    <xf numFmtId="8" fontId="88" fillId="35" borderId="125" xfId="0" applyNumberFormat="1" applyFont="1" applyFill="1" applyBorder="1" applyAlignment="1">
      <alignment horizontal="center" vertical="center"/>
    </xf>
    <xf numFmtId="0" fontId="89" fillId="36" borderId="127" xfId="0" applyFont="1" applyFill="1" applyBorder="1" applyAlignment="1">
      <alignment horizontal="center" vertical="center"/>
    </xf>
    <xf numFmtId="0" fontId="89" fillId="36" borderId="134" xfId="0" applyFont="1" applyFill="1" applyBorder="1" applyAlignment="1">
      <alignment horizontal="center" vertical="center"/>
    </xf>
    <xf numFmtId="0" fontId="89" fillId="36" borderId="133" xfId="0" applyFont="1" applyFill="1" applyBorder="1" applyAlignment="1">
      <alignment horizontal="center" vertical="center"/>
    </xf>
    <xf numFmtId="165" fontId="87" fillId="0" borderId="96" xfId="0" applyNumberFormat="1" applyFont="1" applyBorder="1" applyAlignment="1">
      <alignment horizontal="center" vertical="center"/>
    </xf>
    <xf numFmtId="165" fontId="87" fillId="0" borderId="95" xfId="0" applyNumberFormat="1" applyFont="1" applyBorder="1" applyAlignment="1">
      <alignment horizontal="center" vertical="center"/>
    </xf>
    <xf numFmtId="0" fontId="12" fillId="0" borderId="174" xfId="2" applyFont="1" applyBorder="1"/>
    <xf numFmtId="164" fontId="87" fillId="0" borderId="182" xfId="0" applyNumberFormat="1" applyFont="1" applyBorder="1" applyAlignment="1">
      <alignment horizontal="center" vertical="center"/>
    </xf>
    <xf numFmtId="0" fontId="12" fillId="0" borderId="183" xfId="2" applyFont="1" applyFill="1" applyBorder="1"/>
    <xf numFmtId="0" fontId="12" fillId="12" borderId="184" xfId="2" applyFont="1" applyFill="1" applyBorder="1"/>
    <xf numFmtId="0" fontId="12" fillId="12" borderId="185" xfId="2" applyFont="1" applyFill="1" applyBorder="1"/>
    <xf numFmtId="0" fontId="12" fillId="0" borderId="186" xfId="2" applyFont="1" applyFill="1" applyBorder="1"/>
    <xf numFmtId="0" fontId="12" fillId="0" borderId="136" xfId="2" applyFont="1" applyFill="1" applyBorder="1"/>
    <xf numFmtId="0" fontId="0" fillId="29" borderId="181" xfId="0" applyFill="1" applyBorder="1" applyAlignment="1">
      <alignment horizontal="center" vertical="center"/>
    </xf>
    <xf numFmtId="0" fontId="0" fillId="12" borderId="187" xfId="0" applyFill="1" applyBorder="1" applyAlignment="1">
      <alignment horizontal="center" vertical="center"/>
    </xf>
    <xf numFmtId="0" fontId="0" fillId="29" borderId="188" xfId="0" applyFill="1" applyBorder="1" applyAlignment="1">
      <alignment horizontal="center" vertical="center"/>
    </xf>
    <xf numFmtId="0" fontId="89" fillId="36" borderId="189" xfId="0" applyFont="1" applyFill="1" applyBorder="1" applyAlignment="1">
      <alignment horizontal="center" vertical="center"/>
    </xf>
    <xf numFmtId="0" fontId="89" fillId="36" borderId="190" xfId="0" applyFont="1" applyFill="1" applyBorder="1" applyAlignment="1">
      <alignment horizontal="center" vertical="center"/>
    </xf>
    <xf numFmtId="0" fontId="89" fillId="36" borderId="191" xfId="0" applyFont="1" applyFill="1" applyBorder="1" applyAlignment="1">
      <alignment horizontal="center" vertical="center"/>
    </xf>
    <xf numFmtId="0" fontId="89" fillId="36" borderId="192" xfId="0" applyFont="1" applyFill="1" applyBorder="1" applyAlignment="1">
      <alignment horizontal="center" vertical="center"/>
    </xf>
    <xf numFmtId="8" fontId="88" fillId="0" borderId="193" xfId="0" applyNumberFormat="1" applyFont="1" applyBorder="1" applyAlignment="1">
      <alignment horizontal="center" vertical="center"/>
    </xf>
    <xf numFmtId="0" fontId="89" fillId="36" borderId="193" xfId="0" applyFont="1" applyFill="1" applyBorder="1" applyAlignment="1">
      <alignment horizontal="center" vertical="center"/>
    </xf>
    <xf numFmtId="8" fontId="88" fillId="37" borderId="193" xfId="0" applyNumberFormat="1" applyFont="1" applyFill="1" applyBorder="1" applyAlignment="1">
      <alignment horizontal="center" vertical="center"/>
    </xf>
    <xf numFmtId="0" fontId="89" fillId="36" borderId="194" xfId="0" applyFont="1" applyFill="1" applyBorder="1" applyAlignment="1">
      <alignment horizontal="center" vertical="center"/>
    </xf>
    <xf numFmtId="0" fontId="89" fillId="36" borderId="195" xfId="0" applyFont="1" applyFill="1" applyBorder="1" applyAlignment="1">
      <alignment horizontal="center" vertical="center"/>
    </xf>
    <xf numFmtId="8" fontId="88" fillId="35" borderId="197" xfId="0" applyNumberFormat="1" applyFont="1" applyFill="1" applyBorder="1" applyAlignment="1">
      <alignment horizontal="center" vertical="center"/>
    </xf>
    <xf numFmtId="8" fontId="88" fillId="0" borderId="196" xfId="0" applyNumberFormat="1" applyFont="1" applyBorder="1" applyAlignment="1">
      <alignment horizontal="center" vertical="center"/>
    </xf>
    <xf numFmtId="0" fontId="89" fillId="36" borderId="198" xfId="0" applyFont="1" applyFill="1" applyBorder="1" applyAlignment="1">
      <alignment horizontal="center" vertical="center"/>
    </xf>
    <xf numFmtId="0" fontId="89" fillId="36" borderId="199" xfId="0" applyFont="1" applyFill="1" applyBorder="1" applyAlignment="1">
      <alignment horizontal="center" vertical="center"/>
    </xf>
    <xf numFmtId="0" fontId="89" fillId="36" borderId="200" xfId="0" applyFont="1" applyFill="1" applyBorder="1" applyAlignment="1">
      <alignment horizontal="center" vertical="center"/>
    </xf>
    <xf numFmtId="165" fontId="87" fillId="12" borderId="147" xfId="0" applyNumberFormat="1" applyFont="1" applyFill="1" applyBorder="1" applyAlignment="1">
      <alignment horizontal="center" vertical="center"/>
    </xf>
    <xf numFmtId="8" fontId="88" fillId="0" borderId="201" xfId="0" applyNumberFormat="1" applyFont="1" applyBorder="1" applyAlignment="1">
      <alignment horizontal="center" vertical="center"/>
    </xf>
    <xf numFmtId="8" fontId="88" fillId="37" borderId="202" xfId="0" applyNumberFormat="1" applyFont="1" applyFill="1" applyBorder="1" applyAlignment="1">
      <alignment horizontal="center" vertical="center"/>
    </xf>
    <xf numFmtId="0" fontId="89" fillId="36" borderId="203" xfId="0" applyFont="1" applyFill="1" applyBorder="1" applyAlignment="1">
      <alignment horizontal="center" vertical="center"/>
    </xf>
    <xf numFmtId="8" fontId="88" fillId="37" borderId="203" xfId="0" applyNumberFormat="1" applyFont="1" applyFill="1" applyBorder="1" applyAlignment="1">
      <alignment horizontal="center" vertical="center"/>
    </xf>
    <xf numFmtId="8" fontId="88" fillId="0" borderId="203" xfId="0" applyNumberFormat="1" applyFont="1" applyBorder="1" applyAlignment="1">
      <alignment horizontal="center" vertical="center"/>
    </xf>
    <xf numFmtId="8" fontId="88" fillId="34" borderId="203" xfId="0" applyNumberFormat="1" applyFont="1" applyFill="1" applyBorder="1" applyAlignment="1">
      <alignment horizontal="center" vertical="center"/>
    </xf>
    <xf numFmtId="8" fontId="88" fillId="35" borderId="203" xfId="0" applyNumberFormat="1" applyFont="1" applyFill="1" applyBorder="1" applyAlignment="1">
      <alignment horizontal="center" vertical="center"/>
    </xf>
    <xf numFmtId="8" fontId="88" fillId="0" borderId="204" xfId="0" applyNumberFormat="1" applyFont="1" applyBorder="1" applyAlignment="1">
      <alignment horizontal="center" vertical="center"/>
    </xf>
    <xf numFmtId="8" fontId="88" fillId="37" borderId="205" xfId="0" applyNumberFormat="1" applyFont="1" applyFill="1" applyBorder="1" applyAlignment="1">
      <alignment horizontal="center" vertical="center"/>
    </xf>
    <xf numFmtId="8" fontId="88" fillId="38" borderId="203" xfId="0" applyNumberFormat="1" applyFont="1" applyFill="1" applyBorder="1" applyAlignment="1">
      <alignment horizontal="center" vertical="center"/>
    </xf>
    <xf numFmtId="8" fontId="88" fillId="38" borderId="206" xfId="0" applyNumberFormat="1" applyFont="1" applyFill="1" applyBorder="1" applyAlignment="1">
      <alignment horizontal="center" vertical="center"/>
    </xf>
    <xf numFmtId="8" fontId="88" fillId="0" borderId="202" xfId="0" applyNumberFormat="1" applyFont="1" applyBorder="1" applyAlignment="1">
      <alignment horizontal="center" vertical="center"/>
    </xf>
    <xf numFmtId="8" fontId="88" fillId="0" borderId="207" xfId="0" applyNumberFormat="1" applyFont="1" applyBorder="1" applyAlignment="1">
      <alignment horizontal="center" vertical="center"/>
    </xf>
    <xf numFmtId="165" fontId="87" fillId="12" borderId="99" xfId="0" applyNumberFormat="1" applyFont="1" applyFill="1" applyBorder="1" applyAlignment="1">
      <alignment horizontal="center" vertical="center"/>
    </xf>
    <xf numFmtId="8" fontId="88" fillId="0" borderId="189" xfId="0" applyNumberFormat="1" applyFont="1" applyBorder="1" applyAlignment="1">
      <alignment horizontal="center" vertical="center"/>
    </xf>
    <xf numFmtId="8" fontId="88" fillId="38" borderId="193" xfId="0" applyNumberFormat="1" applyFont="1" applyFill="1" applyBorder="1" applyAlignment="1">
      <alignment horizontal="center" vertical="center"/>
    </xf>
    <xf numFmtId="165" fontId="87" fillId="12" borderId="146" xfId="0" applyNumberFormat="1" applyFont="1" applyFill="1" applyBorder="1" applyAlignment="1">
      <alignment horizontal="center" vertical="center"/>
    </xf>
    <xf numFmtId="8" fontId="88" fillId="0" borderId="208" xfId="0" applyNumberFormat="1" applyFont="1" applyBorder="1" applyAlignment="1">
      <alignment horizontal="center" vertical="center"/>
    </xf>
    <xf numFmtId="8" fontId="88" fillId="37" borderId="209" xfId="0" applyNumberFormat="1" applyFont="1" applyFill="1" applyBorder="1" applyAlignment="1">
      <alignment horizontal="center" vertical="center"/>
    </xf>
    <xf numFmtId="0" fontId="89" fillId="36" borderId="210" xfId="0" applyFont="1" applyFill="1" applyBorder="1" applyAlignment="1">
      <alignment horizontal="center" vertical="center"/>
    </xf>
    <xf numFmtId="8" fontId="88" fillId="37" borderId="210" xfId="0" applyNumberFormat="1" applyFont="1" applyFill="1" applyBorder="1" applyAlignment="1">
      <alignment horizontal="center" vertical="center"/>
    </xf>
    <xf numFmtId="8" fontId="88" fillId="0" borderId="210" xfId="0" applyNumberFormat="1" applyFont="1" applyBorder="1" applyAlignment="1">
      <alignment horizontal="center" vertical="center"/>
    </xf>
    <xf numFmtId="8" fontId="88" fillId="34" borderId="210" xfId="0" applyNumberFormat="1" applyFont="1" applyFill="1" applyBorder="1" applyAlignment="1">
      <alignment horizontal="center" vertical="center"/>
    </xf>
    <xf numFmtId="8" fontId="88" fillId="35" borderId="210" xfId="0" applyNumberFormat="1" applyFont="1" applyFill="1" applyBorder="1" applyAlignment="1">
      <alignment horizontal="center" vertical="center"/>
    </xf>
    <xf numFmtId="8" fontId="88" fillId="0" borderId="211" xfId="0" applyNumberFormat="1" applyFont="1" applyBorder="1" applyAlignment="1">
      <alignment horizontal="center" vertical="center"/>
    </xf>
    <xf numFmtId="8" fontId="88" fillId="37" borderId="212" xfId="0" applyNumberFormat="1" applyFont="1" applyFill="1" applyBorder="1" applyAlignment="1">
      <alignment horizontal="center" vertical="center"/>
    </xf>
    <xf numFmtId="8" fontId="88" fillId="38" borderId="210" xfId="0" applyNumberFormat="1" applyFont="1" applyFill="1" applyBorder="1" applyAlignment="1">
      <alignment horizontal="center" vertical="center"/>
    </xf>
    <xf numFmtId="8" fontId="88" fillId="38" borderId="213" xfId="0" applyNumberFormat="1" applyFont="1" applyFill="1" applyBorder="1" applyAlignment="1">
      <alignment horizontal="center" vertical="center"/>
    </xf>
    <xf numFmtId="8" fontId="88" fillId="0" borderId="209" xfId="0" applyNumberFormat="1" applyFont="1" applyBorder="1" applyAlignment="1">
      <alignment horizontal="center" vertical="center"/>
    </xf>
    <xf numFmtId="8" fontId="88" fillId="0" borderId="214" xfId="0" applyNumberFormat="1" applyFont="1" applyBorder="1" applyAlignment="1">
      <alignment horizontal="center" vertical="center"/>
    </xf>
    <xf numFmtId="165" fontId="87" fillId="12" borderId="145" xfId="0" applyNumberFormat="1" applyFont="1" applyFill="1" applyBorder="1" applyAlignment="1">
      <alignment horizontal="center" vertical="center"/>
    </xf>
    <xf numFmtId="8" fontId="88" fillId="0" borderId="216" xfId="0" applyNumberFormat="1" applyFont="1" applyBorder="1" applyAlignment="1">
      <alignment horizontal="center" vertical="center"/>
    </xf>
    <xf numFmtId="8" fontId="88" fillId="37" borderId="217" xfId="0" applyNumberFormat="1" applyFont="1" applyFill="1" applyBorder="1" applyAlignment="1">
      <alignment horizontal="center" vertical="center"/>
    </xf>
    <xf numFmtId="0" fontId="89" fillId="36" borderId="218" xfId="0" applyFont="1" applyFill="1" applyBorder="1" applyAlignment="1">
      <alignment horizontal="center" vertical="center"/>
    </xf>
    <xf numFmtId="8" fontId="88" fillId="37" borderId="218" xfId="0" applyNumberFormat="1" applyFont="1" applyFill="1" applyBorder="1" applyAlignment="1">
      <alignment horizontal="center" vertical="center"/>
    </xf>
    <xf numFmtId="8" fontId="88" fillId="0" borderId="218" xfId="0" applyNumberFormat="1" applyFont="1" applyBorder="1" applyAlignment="1">
      <alignment horizontal="center" vertical="center"/>
    </xf>
    <xf numFmtId="8" fontId="88" fillId="34" borderId="218" xfId="0" applyNumberFormat="1" applyFont="1" applyFill="1" applyBorder="1" applyAlignment="1">
      <alignment horizontal="center" vertical="center"/>
    </xf>
    <xf numFmtId="8" fontId="88" fillId="35" borderId="218" xfId="0" applyNumberFormat="1" applyFont="1" applyFill="1" applyBorder="1" applyAlignment="1">
      <alignment horizontal="center" vertical="center"/>
    </xf>
    <xf numFmtId="8" fontId="88" fillId="0" borderId="219" xfId="0" applyNumberFormat="1" applyFont="1" applyBorder="1" applyAlignment="1">
      <alignment horizontal="center" vertical="center"/>
    </xf>
    <xf numFmtId="8" fontId="88" fillId="37" borderId="220" xfId="0" applyNumberFormat="1" applyFont="1" applyFill="1" applyBorder="1" applyAlignment="1">
      <alignment horizontal="center" vertical="center"/>
    </xf>
    <xf numFmtId="8" fontId="88" fillId="38" borderId="218" xfId="0" applyNumberFormat="1" applyFont="1" applyFill="1" applyBorder="1" applyAlignment="1">
      <alignment horizontal="center" vertical="center"/>
    </xf>
    <xf numFmtId="8" fontId="88" fillId="38" borderId="221" xfId="0" applyNumberFormat="1" applyFont="1" applyFill="1" applyBorder="1" applyAlignment="1">
      <alignment horizontal="center" vertical="center"/>
    </xf>
    <xf numFmtId="8" fontId="88" fillId="0" borderId="217" xfId="0" applyNumberFormat="1" applyFont="1" applyBorder="1" applyAlignment="1">
      <alignment horizontal="center" vertical="center"/>
    </xf>
    <xf numFmtId="8" fontId="88" fillId="0" borderId="221" xfId="0" applyNumberFormat="1" applyFont="1" applyBorder="1" applyAlignment="1">
      <alignment horizontal="center" vertical="center"/>
    </xf>
    <xf numFmtId="165" fontId="87" fillId="12" borderId="222" xfId="0" applyNumberFormat="1" applyFont="1" applyFill="1" applyBorder="1" applyAlignment="1">
      <alignment horizontal="center" vertical="center"/>
    </xf>
    <xf numFmtId="8" fontId="88" fillId="0" borderId="223" xfId="0" applyNumberFormat="1" applyFont="1" applyBorder="1" applyAlignment="1">
      <alignment horizontal="center" vertical="center"/>
    </xf>
    <xf numFmtId="8" fontId="88" fillId="37" borderId="224" xfId="0" applyNumberFormat="1" applyFont="1" applyFill="1" applyBorder="1" applyAlignment="1">
      <alignment horizontal="center" vertical="center"/>
    </xf>
    <xf numFmtId="0" fontId="89" fillId="36" borderId="225" xfId="0" applyFont="1" applyFill="1" applyBorder="1" applyAlignment="1">
      <alignment horizontal="center" vertical="center"/>
    </xf>
    <xf numFmtId="8" fontId="88" fillId="37" borderId="225" xfId="0" applyNumberFormat="1" applyFont="1" applyFill="1" applyBorder="1" applyAlignment="1">
      <alignment horizontal="center" vertical="center"/>
    </xf>
    <xf numFmtId="8" fontId="88" fillId="0" borderId="225" xfId="0" applyNumberFormat="1" applyFont="1" applyBorder="1" applyAlignment="1">
      <alignment horizontal="center" vertical="center"/>
    </xf>
    <xf numFmtId="8" fontId="88" fillId="34" borderId="225" xfId="0" applyNumberFormat="1" applyFont="1" applyFill="1" applyBorder="1" applyAlignment="1">
      <alignment horizontal="center" vertical="center"/>
    </xf>
    <xf numFmtId="8" fontId="88" fillId="35" borderId="225" xfId="0" applyNumberFormat="1" applyFont="1" applyFill="1" applyBorder="1" applyAlignment="1">
      <alignment horizontal="center" vertical="center"/>
    </xf>
    <xf numFmtId="8" fontId="88" fillId="0" borderId="226" xfId="0" applyNumberFormat="1" applyFont="1" applyBorder="1" applyAlignment="1">
      <alignment horizontal="center" vertical="center"/>
    </xf>
    <xf numFmtId="8" fontId="88" fillId="37" borderId="227" xfId="0" applyNumberFormat="1" applyFont="1" applyFill="1" applyBorder="1" applyAlignment="1">
      <alignment horizontal="center" vertical="center"/>
    </xf>
    <xf numFmtId="8" fontId="88" fillId="38" borderId="225" xfId="0" applyNumberFormat="1" applyFont="1" applyFill="1" applyBorder="1" applyAlignment="1">
      <alignment horizontal="center" vertical="center"/>
    </xf>
    <xf numFmtId="8" fontId="88" fillId="38" borderId="228" xfId="0" applyNumberFormat="1" applyFont="1" applyFill="1" applyBorder="1" applyAlignment="1">
      <alignment horizontal="center" vertical="center"/>
    </xf>
    <xf numFmtId="8" fontId="88" fillId="0" borderId="224" xfId="0" applyNumberFormat="1" applyFont="1" applyBorder="1" applyAlignment="1">
      <alignment horizontal="center" vertical="center"/>
    </xf>
    <xf numFmtId="8" fontId="88" fillId="0" borderId="229" xfId="0" applyNumberFormat="1" applyFont="1" applyBorder="1" applyAlignment="1">
      <alignment horizontal="center" vertical="center"/>
    </xf>
    <xf numFmtId="0" fontId="1" fillId="9" borderId="230" xfId="0" applyFont="1" applyFill="1" applyBorder="1" applyAlignment="1">
      <alignment horizontal="center" vertical="center"/>
    </xf>
    <xf numFmtId="164" fontId="35" fillId="12" borderId="231" xfId="0" applyNumberFormat="1" applyFont="1" applyFill="1" applyBorder="1" applyAlignment="1">
      <alignment horizontal="center" vertical="center"/>
    </xf>
    <xf numFmtId="164" fontId="35" fillId="12" borderId="232" xfId="0" applyNumberFormat="1" applyFont="1" applyFill="1" applyBorder="1" applyAlignment="1">
      <alignment horizontal="center" vertical="center"/>
    </xf>
    <xf numFmtId="0" fontId="1" fillId="2" borderId="233" xfId="0" applyFont="1" applyFill="1" applyBorder="1" applyAlignment="1">
      <alignment horizontal="left" vertical="center"/>
    </xf>
    <xf numFmtId="0" fontId="1" fillId="2" borderId="233" xfId="0" applyFont="1" applyFill="1" applyBorder="1" applyAlignment="1">
      <alignment horizontal="center" vertical="center"/>
    </xf>
    <xf numFmtId="0" fontId="89" fillId="36" borderId="234" xfId="0" applyFont="1" applyFill="1" applyBorder="1" applyAlignment="1">
      <alignment horizontal="center" vertical="center"/>
    </xf>
    <xf numFmtId="0" fontId="89" fillId="36" borderId="235" xfId="0" applyFont="1" applyFill="1" applyBorder="1" applyAlignment="1">
      <alignment horizontal="center" vertical="center"/>
    </xf>
    <xf numFmtId="165" fontId="35" fillId="12" borderId="236" xfId="0" applyNumberFormat="1" applyFont="1" applyFill="1" applyBorder="1" applyAlignment="1">
      <alignment horizontal="center" vertical="center"/>
    </xf>
    <xf numFmtId="164" fontId="35" fillId="12" borderId="236" xfId="0" applyNumberFormat="1" applyFont="1" applyFill="1" applyBorder="1" applyAlignment="1">
      <alignment horizontal="center" vertical="center"/>
    </xf>
    <xf numFmtId="165" fontId="35" fillId="12" borderId="232" xfId="0" applyNumberFormat="1" applyFont="1" applyFill="1" applyBorder="1" applyAlignment="1">
      <alignment horizontal="center" vertical="center"/>
    </xf>
    <xf numFmtId="0" fontId="1" fillId="9" borderId="233" xfId="0" applyFont="1" applyFill="1" applyBorder="1" applyAlignment="1">
      <alignment horizontal="center" vertical="center"/>
    </xf>
    <xf numFmtId="165" fontId="87" fillId="12" borderId="175" xfId="0" applyNumberFormat="1" applyFont="1" applyFill="1" applyBorder="1" applyAlignment="1">
      <alignment horizontal="center" vertical="center"/>
    </xf>
    <xf numFmtId="0" fontId="89" fillId="36" borderId="237" xfId="0" applyFont="1" applyFill="1" applyBorder="1" applyAlignment="1">
      <alignment horizontal="center" vertical="center"/>
    </xf>
    <xf numFmtId="164" fontId="35" fillId="12" borderId="174" xfId="0" applyNumberFormat="1" applyFont="1" applyFill="1" applyBorder="1" applyAlignment="1">
      <alignment horizontal="center" vertical="center"/>
    </xf>
    <xf numFmtId="165" fontId="87" fillId="12" borderId="150" xfId="0" applyNumberFormat="1" applyFont="1" applyFill="1" applyBorder="1" applyAlignment="1">
      <alignment horizontal="center" vertical="center"/>
    </xf>
    <xf numFmtId="8" fontId="88" fillId="0" borderId="238" xfId="0" applyNumberFormat="1" applyFont="1" applyBorder="1" applyAlignment="1">
      <alignment horizontal="center" vertical="center"/>
    </xf>
    <xf numFmtId="8" fontId="88" fillId="37" borderId="239" xfId="0" applyNumberFormat="1" applyFont="1" applyFill="1" applyBorder="1" applyAlignment="1">
      <alignment horizontal="center" vertical="center"/>
    </xf>
    <xf numFmtId="0" fontId="89" fillId="36" borderId="240" xfId="0" applyFont="1" applyFill="1" applyBorder="1" applyAlignment="1">
      <alignment horizontal="center" vertical="center"/>
    </xf>
    <xf numFmtId="8" fontId="88" fillId="37" borderId="240" xfId="0" applyNumberFormat="1" applyFont="1" applyFill="1" applyBorder="1" applyAlignment="1">
      <alignment horizontal="center" vertical="center"/>
    </xf>
    <xf numFmtId="8" fontId="88" fillId="0" borderId="240" xfId="0" applyNumberFormat="1" applyFont="1" applyBorder="1" applyAlignment="1">
      <alignment horizontal="center" vertical="center"/>
    </xf>
    <xf numFmtId="8" fontId="88" fillId="34" borderId="240" xfId="0" applyNumberFormat="1" applyFont="1" applyFill="1" applyBorder="1" applyAlignment="1">
      <alignment horizontal="center" vertical="center"/>
    </xf>
    <xf numFmtId="8" fontId="88" fillId="35" borderId="240" xfId="0" applyNumberFormat="1" applyFont="1" applyFill="1" applyBorder="1" applyAlignment="1">
      <alignment horizontal="center" vertical="center"/>
    </xf>
    <xf numFmtId="8" fontId="88" fillId="0" borderId="241" xfId="0" applyNumberFormat="1" applyFont="1" applyBorder="1" applyAlignment="1">
      <alignment horizontal="center" vertical="center"/>
    </xf>
    <xf numFmtId="8" fontId="88" fillId="37" borderId="242" xfId="0" applyNumberFormat="1" applyFont="1" applyFill="1" applyBorder="1" applyAlignment="1">
      <alignment horizontal="center" vertical="center"/>
    </xf>
    <xf numFmtId="8" fontId="88" fillId="38" borderId="240" xfId="0" applyNumberFormat="1" applyFont="1" applyFill="1" applyBorder="1" applyAlignment="1">
      <alignment horizontal="center" vertical="center"/>
    </xf>
    <xf numFmtId="8" fontId="88" fillId="38" borderId="243" xfId="0" applyNumberFormat="1" applyFont="1" applyFill="1" applyBorder="1" applyAlignment="1">
      <alignment horizontal="center" vertical="center"/>
    </xf>
    <xf numFmtId="8" fontId="88" fillId="0" borderId="239" xfId="0" applyNumberFormat="1" applyFont="1" applyBorder="1" applyAlignment="1">
      <alignment horizontal="center" vertical="center"/>
    </xf>
    <xf numFmtId="8" fontId="88" fillId="0" borderId="244" xfId="0" applyNumberFormat="1" applyFont="1" applyBorder="1" applyAlignment="1">
      <alignment horizontal="center" vertical="center"/>
    </xf>
    <xf numFmtId="165" fontId="87" fillId="12" borderId="149" xfId="0" applyNumberFormat="1" applyFont="1" applyFill="1" applyBorder="1" applyAlignment="1">
      <alignment horizontal="center" vertical="center"/>
    </xf>
    <xf numFmtId="8" fontId="88" fillId="0" borderId="245" xfId="0" applyNumberFormat="1" applyFont="1" applyBorder="1" applyAlignment="1">
      <alignment horizontal="center" vertical="center"/>
    </xf>
    <xf numFmtId="8" fontId="88" fillId="37" borderId="246" xfId="0" applyNumberFormat="1" applyFont="1" applyFill="1" applyBorder="1" applyAlignment="1">
      <alignment horizontal="center" vertical="center"/>
    </xf>
    <xf numFmtId="0" fontId="89" fillId="36" borderId="247" xfId="0" applyFont="1" applyFill="1" applyBorder="1" applyAlignment="1">
      <alignment horizontal="center" vertical="center"/>
    </xf>
    <xf numFmtId="8" fontId="88" fillId="37" borderId="247" xfId="0" applyNumberFormat="1" applyFont="1" applyFill="1" applyBorder="1" applyAlignment="1">
      <alignment horizontal="center" vertical="center"/>
    </xf>
    <xf numFmtId="8" fontId="88" fillId="0" borderId="247" xfId="0" applyNumberFormat="1" applyFont="1" applyBorder="1" applyAlignment="1">
      <alignment horizontal="center" vertical="center"/>
    </xf>
    <xf numFmtId="8" fontId="88" fillId="34" borderId="247" xfId="0" applyNumberFormat="1" applyFont="1" applyFill="1" applyBorder="1" applyAlignment="1">
      <alignment horizontal="center" vertical="center"/>
    </xf>
    <xf numFmtId="8" fontId="88" fillId="35" borderId="247" xfId="0" applyNumberFormat="1" applyFont="1" applyFill="1" applyBorder="1" applyAlignment="1">
      <alignment horizontal="center" vertical="center"/>
    </xf>
    <xf numFmtId="8" fontId="88" fillId="0" borderId="248" xfId="0" applyNumberFormat="1" applyFont="1" applyBorder="1" applyAlignment="1">
      <alignment horizontal="center" vertical="center"/>
    </xf>
    <xf numFmtId="8" fontId="88" fillId="37" borderId="249" xfId="0" applyNumberFormat="1" applyFont="1" applyFill="1" applyBorder="1" applyAlignment="1">
      <alignment horizontal="center" vertical="center"/>
    </xf>
    <xf numFmtId="8" fontId="88" fillId="38" borderId="247" xfId="0" applyNumberFormat="1" applyFont="1" applyFill="1" applyBorder="1" applyAlignment="1">
      <alignment horizontal="center" vertical="center"/>
    </xf>
    <xf numFmtId="8" fontId="88" fillId="38" borderId="250" xfId="0" applyNumberFormat="1" applyFont="1" applyFill="1" applyBorder="1" applyAlignment="1">
      <alignment horizontal="center" vertical="center"/>
    </xf>
    <xf numFmtId="8" fontId="88" fillId="0" borderId="246" xfId="0" applyNumberFormat="1" applyFont="1" applyBorder="1" applyAlignment="1">
      <alignment horizontal="center" vertical="center"/>
    </xf>
    <xf numFmtId="8" fontId="88" fillId="0" borderId="251" xfId="0" applyNumberFormat="1" applyFont="1" applyBorder="1" applyAlignment="1">
      <alignment horizontal="center" vertical="center"/>
    </xf>
    <xf numFmtId="165" fontId="87" fillId="12" borderId="148" xfId="0" applyNumberFormat="1" applyFont="1" applyFill="1" applyBorder="1" applyAlignment="1">
      <alignment horizontal="center" vertical="center"/>
    </xf>
    <xf numFmtId="8" fontId="88" fillId="0" borderId="252" xfId="0" applyNumberFormat="1" applyFont="1" applyBorder="1" applyAlignment="1">
      <alignment horizontal="center" vertical="center"/>
    </xf>
    <xf numFmtId="8" fontId="88" fillId="37" borderId="253" xfId="0" applyNumberFormat="1" applyFont="1" applyFill="1" applyBorder="1" applyAlignment="1">
      <alignment horizontal="center" vertical="center"/>
    </xf>
    <xf numFmtId="0" fontId="89" fillId="36" borderId="254" xfId="0" applyFont="1" applyFill="1" applyBorder="1" applyAlignment="1">
      <alignment horizontal="center" vertical="center"/>
    </xf>
    <xf numFmtId="8" fontId="88" fillId="37" borderId="254" xfId="0" applyNumberFormat="1" applyFont="1" applyFill="1" applyBorder="1" applyAlignment="1">
      <alignment horizontal="center" vertical="center"/>
    </xf>
    <xf numFmtId="8" fontId="88" fillId="0" borderId="254" xfId="0" applyNumberFormat="1" applyFont="1" applyBorder="1" applyAlignment="1">
      <alignment horizontal="center" vertical="center"/>
    </xf>
    <xf numFmtId="8" fontId="88" fillId="34" borderId="254" xfId="0" applyNumberFormat="1" applyFont="1" applyFill="1" applyBorder="1" applyAlignment="1">
      <alignment horizontal="center" vertical="center"/>
    </xf>
    <xf numFmtId="8" fontId="88" fillId="35" borderId="254" xfId="0" applyNumberFormat="1" applyFont="1" applyFill="1" applyBorder="1" applyAlignment="1">
      <alignment horizontal="center" vertical="center"/>
    </xf>
    <xf numFmtId="8" fontId="88" fillId="0" borderId="255" xfId="0" applyNumberFormat="1" applyFont="1" applyBorder="1" applyAlignment="1">
      <alignment horizontal="center" vertical="center"/>
    </xf>
    <xf numFmtId="8" fontId="88" fillId="37" borderId="256" xfId="0" applyNumberFormat="1" applyFont="1" applyFill="1" applyBorder="1" applyAlignment="1">
      <alignment horizontal="center" vertical="center"/>
    </xf>
    <xf numFmtId="8" fontId="88" fillId="38" borderId="254" xfId="0" applyNumberFormat="1" applyFont="1" applyFill="1" applyBorder="1" applyAlignment="1">
      <alignment horizontal="center" vertical="center"/>
    </xf>
    <xf numFmtId="8" fontId="88" fillId="38" borderId="257" xfId="0" applyNumberFormat="1" applyFont="1" applyFill="1" applyBorder="1" applyAlignment="1">
      <alignment horizontal="center" vertical="center"/>
    </xf>
    <xf numFmtId="8" fontId="88" fillId="0" borderId="253" xfId="0" applyNumberFormat="1" applyFont="1" applyBorder="1" applyAlignment="1">
      <alignment horizontal="center" vertical="center"/>
    </xf>
    <xf numFmtId="8" fontId="88" fillId="0" borderId="258" xfId="0" applyNumberFormat="1" applyFont="1" applyBorder="1" applyAlignment="1">
      <alignment horizontal="center" vertical="center"/>
    </xf>
    <xf numFmtId="0" fontId="1" fillId="9" borderId="36" xfId="0" applyFont="1" applyFill="1" applyBorder="1" applyAlignment="1">
      <alignment horizontal="center" vertical="center"/>
    </xf>
    <xf numFmtId="164" fontId="87" fillId="12" borderId="0" xfId="0" applyNumberFormat="1" applyFont="1" applyFill="1" applyAlignment="1">
      <alignment horizontal="center" vertical="center"/>
    </xf>
    <xf numFmtId="0" fontId="89" fillId="36" borderId="174" xfId="0" applyFont="1" applyFill="1" applyBorder="1" applyAlignment="1">
      <alignment horizontal="center" vertical="center"/>
    </xf>
    <xf numFmtId="0" fontId="89" fillId="36" borderId="263" xfId="0" applyFont="1" applyFill="1" applyBorder="1" applyAlignment="1">
      <alignment horizontal="center" vertical="center"/>
    </xf>
    <xf numFmtId="0" fontId="89" fillId="36" borderId="264" xfId="0" applyFont="1" applyFill="1" applyBorder="1" applyAlignment="1">
      <alignment horizontal="center" vertical="center"/>
    </xf>
    <xf numFmtId="0" fontId="89" fillId="36" borderId="265" xfId="0" applyFont="1" applyFill="1" applyBorder="1" applyAlignment="1">
      <alignment horizontal="center" vertical="center"/>
    </xf>
    <xf numFmtId="8" fontId="88" fillId="0" borderId="266" xfId="0" applyNumberFormat="1" applyFont="1" applyBorder="1" applyAlignment="1">
      <alignment horizontal="center" vertical="center"/>
    </xf>
    <xf numFmtId="0" fontId="89" fillId="36" borderId="266" xfId="0" applyFont="1" applyFill="1" applyBorder="1" applyAlignment="1">
      <alignment horizontal="center" vertical="center"/>
    </xf>
    <xf numFmtId="8" fontId="88" fillId="37" borderId="266" xfId="0" applyNumberFormat="1" applyFont="1" applyFill="1" applyBorder="1" applyAlignment="1">
      <alignment horizontal="center" vertical="center"/>
    </xf>
    <xf numFmtId="0" fontId="89" fillId="36" borderId="267" xfId="0" applyFont="1" applyFill="1" applyBorder="1" applyAlignment="1">
      <alignment horizontal="center" vertical="center"/>
    </xf>
    <xf numFmtId="8" fontId="88" fillId="34" borderId="268" xfId="0" applyNumberFormat="1" applyFont="1" applyFill="1" applyBorder="1" applyAlignment="1">
      <alignment horizontal="center" vertical="center"/>
    </xf>
    <xf numFmtId="8" fontId="88" fillId="35" borderId="269" xfId="0" applyNumberFormat="1" applyFont="1" applyFill="1" applyBorder="1" applyAlignment="1">
      <alignment horizontal="center" vertical="center"/>
    </xf>
    <xf numFmtId="8" fontId="88" fillId="0" borderId="268" xfId="0" applyNumberFormat="1" applyFont="1" applyBorder="1" applyAlignment="1">
      <alignment horizontal="center" vertical="center"/>
    </xf>
    <xf numFmtId="0" fontId="89" fillId="36" borderId="270" xfId="0" applyFont="1" applyFill="1" applyBorder="1" applyAlignment="1">
      <alignment horizontal="center" vertical="center"/>
    </xf>
    <xf numFmtId="0" fontId="89" fillId="36" borderId="0" xfId="0" applyFont="1" applyFill="1" applyAlignment="1">
      <alignment horizontal="center" vertical="center"/>
    </xf>
    <xf numFmtId="0" fontId="89" fillId="36" borderId="126" xfId="0" applyFont="1" applyFill="1" applyBorder="1" applyAlignment="1">
      <alignment horizontal="center" vertical="center"/>
    </xf>
    <xf numFmtId="164" fontId="87" fillId="0" borderId="259" xfId="0" applyNumberFormat="1" applyFont="1" applyBorder="1" applyAlignment="1">
      <alignment horizontal="center" vertical="center"/>
    </xf>
    <xf numFmtId="164" fontId="35" fillId="12" borderId="271" xfId="0" applyNumberFormat="1" applyFont="1" applyFill="1" applyBorder="1" applyAlignment="1">
      <alignment horizontal="center" vertical="center"/>
    </xf>
    <xf numFmtId="164" fontId="35" fillId="12" borderId="272" xfId="0" applyNumberFormat="1" applyFont="1" applyFill="1" applyBorder="1" applyAlignment="1">
      <alignment horizontal="center" vertical="center"/>
    </xf>
    <xf numFmtId="164" fontId="35" fillId="12" borderId="273" xfId="0" applyNumberFormat="1" applyFont="1" applyFill="1" applyBorder="1" applyAlignment="1">
      <alignment horizontal="center" vertical="center"/>
    </xf>
    <xf numFmtId="164" fontId="35" fillId="12" borderId="274" xfId="0" applyNumberFormat="1" applyFont="1" applyFill="1" applyBorder="1" applyAlignment="1">
      <alignment horizontal="center" vertical="center"/>
    </xf>
    <xf numFmtId="165" fontId="35" fillId="12" borderId="274" xfId="0" applyNumberFormat="1" applyFont="1" applyFill="1" applyBorder="1" applyAlignment="1">
      <alignment horizontal="center" vertical="center"/>
    </xf>
    <xf numFmtId="164" fontId="35" fillId="12" borderId="261" xfId="0" applyNumberFormat="1" applyFont="1" applyFill="1" applyBorder="1" applyAlignment="1">
      <alignment horizontal="center" vertical="center"/>
    </xf>
    <xf numFmtId="164" fontId="35" fillId="12" borderId="275" xfId="0" applyNumberFormat="1" applyFont="1" applyFill="1" applyBorder="1" applyAlignment="1">
      <alignment horizontal="center" vertical="center"/>
    </xf>
    <xf numFmtId="164" fontId="87" fillId="12" borderId="276" xfId="0" applyNumberFormat="1" applyFont="1" applyFill="1" applyBorder="1" applyAlignment="1">
      <alignment horizontal="center" vertical="center"/>
    </xf>
    <xf numFmtId="164" fontId="87" fillId="12" borderId="277" xfId="0" applyNumberFormat="1" applyFont="1" applyFill="1" applyBorder="1" applyAlignment="1">
      <alignment horizontal="center" vertical="center"/>
    </xf>
    <xf numFmtId="0" fontId="89" fillId="36" borderId="278" xfId="0" applyFont="1" applyFill="1" applyBorder="1" applyAlignment="1">
      <alignment horizontal="center" vertical="center"/>
    </xf>
    <xf numFmtId="0" fontId="89" fillId="36" borderId="279" xfId="0" applyFont="1" applyFill="1" applyBorder="1" applyAlignment="1">
      <alignment horizontal="center" vertical="center"/>
    </xf>
    <xf numFmtId="0" fontId="89" fillId="36" borderId="280" xfId="0" applyFont="1" applyFill="1" applyBorder="1" applyAlignment="1">
      <alignment horizontal="center" vertical="center"/>
    </xf>
    <xf numFmtId="0" fontId="89" fillId="36" borderId="281" xfId="0" applyFont="1" applyFill="1" applyBorder="1" applyAlignment="1">
      <alignment horizontal="center" vertical="center"/>
    </xf>
    <xf numFmtId="0" fontId="89" fillId="36" borderId="282" xfId="0" applyFont="1" applyFill="1" applyBorder="1" applyAlignment="1">
      <alignment horizontal="center" vertical="center"/>
    </xf>
    <xf numFmtId="0" fontId="89" fillId="36" borderId="283" xfId="0" applyFont="1" applyFill="1" applyBorder="1" applyAlignment="1">
      <alignment horizontal="center" vertical="center"/>
    </xf>
    <xf numFmtId="8" fontId="88" fillId="35" borderId="284" xfId="0" applyNumberFormat="1" applyFont="1" applyFill="1" applyBorder="1" applyAlignment="1">
      <alignment horizontal="center" vertical="center"/>
    </xf>
    <xf numFmtId="0" fontId="88" fillId="35" borderId="285" xfId="0" applyFont="1" applyFill="1" applyBorder="1" applyAlignment="1">
      <alignment horizontal="center" vertical="center"/>
    </xf>
    <xf numFmtId="0" fontId="89" fillId="36" borderId="286" xfId="0" applyFont="1" applyFill="1" applyBorder="1" applyAlignment="1">
      <alignment horizontal="center" vertical="center"/>
    </xf>
    <xf numFmtId="0" fontId="89" fillId="36" borderId="287" xfId="0" applyFont="1" applyFill="1" applyBorder="1" applyAlignment="1">
      <alignment horizontal="center" vertical="center"/>
    </xf>
    <xf numFmtId="8" fontId="88" fillId="0" borderId="284" xfId="0" applyNumberFormat="1" applyFont="1" applyBorder="1" applyAlignment="1">
      <alignment horizontal="center" vertical="center"/>
    </xf>
    <xf numFmtId="0" fontId="88" fillId="0" borderId="285" xfId="0" applyFont="1" applyBorder="1" applyAlignment="1">
      <alignment horizontal="center" vertical="center"/>
    </xf>
    <xf numFmtId="0" fontId="89" fillId="36" borderId="284" xfId="0" applyFont="1" applyFill="1" applyBorder="1" applyAlignment="1">
      <alignment horizontal="center" vertical="center"/>
    </xf>
    <xf numFmtId="0" fontId="89" fillId="36" borderId="285" xfId="0" applyFont="1" applyFill="1" applyBorder="1" applyAlignment="1">
      <alignment horizontal="center" vertical="center"/>
    </xf>
    <xf numFmtId="0" fontId="89" fillId="36" borderId="288" xfId="0" applyFont="1" applyFill="1" applyBorder="1" applyAlignment="1">
      <alignment horizontal="center" vertical="center"/>
    </xf>
    <xf numFmtId="0" fontId="89" fillId="36" borderId="289" xfId="0" applyFont="1" applyFill="1" applyBorder="1" applyAlignment="1">
      <alignment horizontal="center" vertical="center"/>
    </xf>
    <xf numFmtId="8" fontId="88" fillId="0" borderId="285" xfId="0" applyNumberFormat="1" applyFont="1" applyBorder="1" applyAlignment="1">
      <alignment horizontal="center" vertical="center"/>
    </xf>
    <xf numFmtId="0" fontId="89" fillId="36" borderId="290" xfId="0" applyFont="1" applyFill="1" applyBorder="1" applyAlignment="1">
      <alignment horizontal="center" vertical="center"/>
    </xf>
    <xf numFmtId="0" fontId="89" fillId="36" borderId="291" xfId="0" applyFont="1" applyFill="1" applyBorder="1" applyAlignment="1">
      <alignment horizontal="center" vertical="center"/>
    </xf>
    <xf numFmtId="8" fontId="88" fillId="37" borderId="292" xfId="0" applyNumberFormat="1" applyFont="1" applyFill="1" applyBorder="1" applyAlignment="1">
      <alignment horizontal="center" vertical="center"/>
    </xf>
    <xf numFmtId="8" fontId="88" fillId="37" borderId="293" xfId="0" applyNumberFormat="1" applyFont="1" applyFill="1" applyBorder="1" applyAlignment="1">
      <alignment horizontal="center" vertical="center"/>
    </xf>
    <xf numFmtId="8" fontId="88" fillId="38" borderId="284" xfId="0" applyNumberFormat="1" applyFont="1" applyFill="1" applyBorder="1" applyAlignment="1">
      <alignment horizontal="center" vertical="center"/>
    </xf>
    <xf numFmtId="8" fontId="88" fillId="38" borderId="285" xfId="0" applyNumberFormat="1" applyFont="1" applyFill="1" applyBorder="1" applyAlignment="1">
      <alignment horizontal="center" vertical="center"/>
    </xf>
    <xf numFmtId="8" fontId="88" fillId="35" borderId="285" xfId="0" applyNumberFormat="1" applyFont="1" applyFill="1" applyBorder="1" applyAlignment="1">
      <alignment horizontal="center" vertical="center"/>
    </xf>
    <xf numFmtId="0" fontId="89" fillId="36" borderId="294" xfId="0" applyFont="1" applyFill="1" applyBorder="1" applyAlignment="1">
      <alignment horizontal="center" vertical="center"/>
    </xf>
    <xf numFmtId="0" fontId="89" fillId="36" borderId="295" xfId="0" applyFont="1" applyFill="1" applyBorder="1" applyAlignment="1">
      <alignment horizontal="center" vertical="center"/>
    </xf>
    <xf numFmtId="0" fontId="89" fillId="36" borderId="296" xfId="0" applyFont="1" applyFill="1" applyBorder="1" applyAlignment="1">
      <alignment horizontal="center" vertical="center"/>
    </xf>
    <xf numFmtId="0" fontId="89" fillId="36" borderId="297" xfId="0" applyFont="1" applyFill="1" applyBorder="1" applyAlignment="1">
      <alignment horizontal="center" vertical="center"/>
    </xf>
    <xf numFmtId="0" fontId="89" fillId="36" borderId="298" xfId="0" applyFont="1" applyFill="1" applyBorder="1" applyAlignment="1">
      <alignment horizontal="center" vertical="center"/>
    </xf>
    <xf numFmtId="0" fontId="89" fillId="36" borderId="299" xfId="0" applyFont="1" applyFill="1" applyBorder="1" applyAlignment="1">
      <alignment horizontal="center" vertical="center"/>
    </xf>
    <xf numFmtId="0" fontId="89" fillId="36" borderId="300" xfId="0" applyFont="1" applyFill="1" applyBorder="1" applyAlignment="1">
      <alignment horizontal="center" vertical="center"/>
    </xf>
    <xf numFmtId="0" fontId="89" fillId="36" borderId="301" xfId="0" applyFont="1" applyFill="1" applyBorder="1" applyAlignment="1">
      <alignment horizontal="center" vertical="center"/>
    </xf>
    <xf numFmtId="164" fontId="87" fillId="0" borderId="302" xfId="0" applyNumberFormat="1" applyFont="1" applyBorder="1" applyAlignment="1">
      <alignment horizontal="center" vertical="center"/>
    </xf>
    <xf numFmtId="164" fontId="87" fillId="0" borderId="303" xfId="0" applyNumberFormat="1" applyFont="1" applyBorder="1" applyAlignment="1">
      <alignment horizontal="center" vertical="center"/>
    </xf>
    <xf numFmtId="164" fontId="87" fillId="0" borderId="304" xfId="0" applyNumberFormat="1" applyFont="1" applyBorder="1" applyAlignment="1">
      <alignment horizontal="left" vertical="center"/>
    </xf>
    <xf numFmtId="164" fontId="87" fillId="0" borderId="305" xfId="0" applyNumberFormat="1" applyFont="1" applyBorder="1" applyAlignment="1">
      <alignment horizontal="center" vertical="center"/>
    </xf>
    <xf numFmtId="164" fontId="87" fillId="13" borderId="306" xfId="0" applyNumberFormat="1" applyFont="1" applyFill="1" applyBorder="1" applyAlignment="1">
      <alignment horizontal="center" vertical="center"/>
    </xf>
    <xf numFmtId="164" fontId="87" fillId="12" borderId="307" xfId="0" applyNumberFormat="1" applyFont="1" applyFill="1" applyBorder="1" applyAlignment="1">
      <alignment horizontal="center" vertical="center"/>
    </xf>
    <xf numFmtId="0" fontId="89" fillId="36" borderId="308" xfId="0" applyFont="1" applyFill="1" applyBorder="1" applyAlignment="1">
      <alignment horizontal="center" vertical="center"/>
    </xf>
    <xf numFmtId="8" fontId="88" fillId="12" borderId="193" xfId="0" applyNumberFormat="1" applyFont="1" applyFill="1" applyBorder="1" applyAlignment="1">
      <alignment horizontal="center" vertical="center"/>
    </xf>
    <xf numFmtId="0" fontId="89" fillId="36" borderId="309" xfId="0" applyFont="1" applyFill="1" applyBorder="1" applyAlignment="1">
      <alignment horizontal="center" vertical="center"/>
    </xf>
    <xf numFmtId="0" fontId="89" fillId="36" borderId="310" xfId="0" applyFont="1" applyFill="1" applyBorder="1" applyAlignment="1">
      <alignment horizontal="center" vertical="center"/>
    </xf>
    <xf numFmtId="0" fontId="89" fillId="36" borderId="311" xfId="0" applyFont="1" applyFill="1" applyBorder="1" applyAlignment="1">
      <alignment horizontal="center" vertical="center"/>
    </xf>
    <xf numFmtId="0" fontId="89" fillId="36" borderId="312" xfId="0" applyFont="1" applyFill="1" applyBorder="1" applyAlignment="1">
      <alignment horizontal="center" vertical="center"/>
    </xf>
    <xf numFmtId="0" fontId="89" fillId="36" borderId="313" xfId="0" applyFont="1" applyFill="1" applyBorder="1" applyAlignment="1">
      <alignment horizontal="center" vertical="center"/>
    </xf>
    <xf numFmtId="0" fontId="89" fillId="36" borderId="314" xfId="0" applyFont="1" applyFill="1" applyBorder="1" applyAlignment="1">
      <alignment horizontal="center" vertical="center"/>
    </xf>
    <xf numFmtId="8" fontId="88" fillId="12" borderId="284" xfId="0" applyNumberFormat="1" applyFont="1" applyFill="1" applyBorder="1" applyAlignment="1">
      <alignment horizontal="center" vertical="center"/>
    </xf>
    <xf numFmtId="8" fontId="88" fillId="12" borderId="285" xfId="0" applyNumberFormat="1" applyFont="1" applyFill="1" applyBorder="1" applyAlignment="1">
      <alignment horizontal="center" vertical="center"/>
    </xf>
    <xf numFmtId="8" fontId="88" fillId="0" borderId="311" xfId="0" applyNumberFormat="1" applyFont="1" applyBorder="1" applyAlignment="1">
      <alignment horizontal="center" vertical="center"/>
    </xf>
    <xf numFmtId="8" fontId="88" fillId="0" borderId="312" xfId="0" applyNumberFormat="1" applyFont="1" applyBorder="1" applyAlignment="1">
      <alignment horizontal="center" vertical="center"/>
    </xf>
    <xf numFmtId="0" fontId="35" fillId="0" borderId="169" xfId="0" applyFont="1" applyBorder="1" applyAlignment="1">
      <alignment horizontal="center" vertical="center"/>
    </xf>
    <xf numFmtId="165" fontId="35" fillId="0" borderId="261" xfId="0" applyNumberFormat="1" applyFont="1" applyBorder="1" applyAlignment="1">
      <alignment horizontal="center" vertical="center"/>
    </xf>
    <xf numFmtId="164" fontId="87" fillId="12" borderId="316" xfId="0" applyNumberFormat="1" applyFont="1" applyFill="1" applyBorder="1" applyAlignment="1">
      <alignment horizontal="center" vertical="center"/>
    </xf>
    <xf numFmtId="0" fontId="89" fillId="36" borderId="317" xfId="0" applyFont="1" applyFill="1" applyBorder="1" applyAlignment="1">
      <alignment horizontal="center" vertical="center"/>
    </xf>
    <xf numFmtId="0" fontId="89" fillId="36" borderId="318" xfId="0" applyFont="1" applyFill="1" applyBorder="1" applyAlignment="1">
      <alignment horizontal="center" vertical="center"/>
    </xf>
    <xf numFmtId="8" fontId="88" fillId="12" borderId="111" xfId="0" applyNumberFormat="1" applyFont="1" applyFill="1" applyBorder="1" applyAlignment="1">
      <alignment horizontal="center" vertical="center"/>
    </xf>
    <xf numFmtId="0" fontId="89" fillId="36" borderId="319" xfId="0" applyFont="1" applyFill="1" applyBorder="1" applyAlignment="1">
      <alignment horizontal="center" vertical="center"/>
    </xf>
    <xf numFmtId="8" fontId="88" fillId="0" borderId="113" xfId="0" applyNumberFormat="1" applyFont="1" applyBorder="1" applyAlignment="1">
      <alignment horizontal="center" vertical="center"/>
    </xf>
    <xf numFmtId="8" fontId="88" fillId="38" borderId="111" xfId="0" applyNumberFormat="1" applyFont="1" applyFill="1" applyBorder="1" applyAlignment="1">
      <alignment horizontal="center" vertical="center"/>
    </xf>
    <xf numFmtId="0" fontId="89" fillId="36" borderId="320" xfId="0" applyFont="1" applyFill="1" applyBorder="1" applyAlignment="1">
      <alignment horizontal="center" vertical="center"/>
    </xf>
    <xf numFmtId="8" fontId="90" fillId="2" borderId="321" xfId="0" applyNumberFormat="1" applyFont="1" applyFill="1" applyBorder="1" applyAlignment="1">
      <alignment horizontal="center" vertical="center"/>
    </xf>
    <xf numFmtId="164" fontId="87" fillId="0" borderId="322" xfId="0" applyNumberFormat="1" applyFont="1" applyBorder="1" applyAlignment="1">
      <alignment horizontal="center" vertical="center"/>
    </xf>
    <xf numFmtId="0" fontId="89" fillId="36" borderId="323" xfId="0" applyFont="1" applyFill="1" applyBorder="1" applyAlignment="1">
      <alignment horizontal="center" vertical="center"/>
    </xf>
    <xf numFmtId="0" fontId="89" fillId="36" borderId="324" xfId="0" applyFont="1" applyFill="1" applyBorder="1" applyAlignment="1">
      <alignment horizontal="center" vertical="center"/>
    </xf>
    <xf numFmtId="0" fontId="89" fillId="36" borderId="325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left" vertical="center"/>
    </xf>
    <xf numFmtId="0" fontId="1" fillId="2" borderId="3" xfId="0" applyFont="1" applyFill="1" applyBorder="1" applyAlignment="1">
      <alignment horizontal="center" vertical="center"/>
    </xf>
    <xf numFmtId="164" fontId="35" fillId="12" borderId="326" xfId="0" applyNumberFormat="1" applyFont="1" applyFill="1" applyBorder="1" applyAlignment="1">
      <alignment horizontal="center" vertical="center"/>
    </xf>
    <xf numFmtId="164" fontId="87" fillId="0" borderId="327" xfId="0" applyNumberFormat="1" applyFont="1" applyBorder="1" applyAlignment="1">
      <alignment horizontal="center" vertical="center"/>
    </xf>
    <xf numFmtId="164" fontId="87" fillId="0" borderId="328" xfId="0" applyNumberFormat="1" applyFont="1" applyBorder="1" applyAlignment="1">
      <alignment horizontal="center" vertical="center"/>
    </xf>
    <xf numFmtId="8" fontId="91" fillId="40" borderId="323" xfId="0" applyNumberFormat="1" applyFont="1" applyFill="1" applyBorder="1" applyAlignment="1">
      <alignment horizontal="center" vertical="center"/>
    </xf>
    <xf numFmtId="8" fontId="91" fillId="0" borderId="325" xfId="0" applyNumberFormat="1" applyFont="1" applyBorder="1" applyAlignment="1">
      <alignment horizontal="center" vertical="center"/>
    </xf>
    <xf numFmtId="164" fontId="35" fillId="12" borderId="329" xfId="0" applyNumberFormat="1" applyFont="1" applyFill="1" applyBorder="1" applyAlignment="1">
      <alignment horizontal="center" vertical="center"/>
    </xf>
    <xf numFmtId="164" fontId="80" fillId="12" borderId="34" xfId="0" applyNumberFormat="1" applyFont="1" applyFill="1" applyBorder="1" applyAlignment="1">
      <alignment horizontal="left" vertical="center"/>
    </xf>
    <xf numFmtId="0" fontId="35" fillId="0" borderId="48" xfId="0" applyFont="1" applyBorder="1" applyAlignment="1">
      <alignment horizontal="center" vertical="center"/>
    </xf>
    <xf numFmtId="0" fontId="35" fillId="12" borderId="187" xfId="0" applyFont="1" applyFill="1" applyBorder="1" applyAlignment="1">
      <alignment horizontal="center" vertical="center"/>
    </xf>
    <xf numFmtId="0" fontId="0" fillId="12" borderId="331" xfId="0" applyFill="1" applyBorder="1" applyAlignment="1">
      <alignment horizontal="center" vertical="center"/>
    </xf>
    <xf numFmtId="164" fontId="35" fillId="12" borderId="332" xfId="0" applyNumberFormat="1" applyFont="1" applyFill="1" applyBorder="1" applyAlignment="1">
      <alignment horizontal="center" vertical="center"/>
    </xf>
    <xf numFmtId="164" fontId="35" fillId="0" borderId="333" xfId="0" applyNumberFormat="1" applyFont="1" applyBorder="1" applyAlignment="1">
      <alignment horizontal="center" vertical="center"/>
    </xf>
    <xf numFmtId="164" fontId="35" fillId="12" borderId="334" xfId="0" applyNumberFormat="1" applyFont="1" applyFill="1" applyBorder="1" applyAlignment="1">
      <alignment horizontal="center" vertical="center"/>
    </xf>
    <xf numFmtId="0" fontId="35" fillId="12" borderId="332" xfId="0" applyFont="1" applyFill="1" applyBorder="1" applyAlignment="1">
      <alignment horizontal="center" vertical="center"/>
    </xf>
    <xf numFmtId="0" fontId="35" fillId="0" borderId="332" xfId="0" applyFont="1" applyBorder="1" applyAlignment="1">
      <alignment horizontal="center" vertical="center"/>
    </xf>
    <xf numFmtId="165" fontId="35" fillId="12" borderId="188" xfId="0" applyNumberFormat="1" applyFont="1" applyFill="1" applyBorder="1" applyAlignment="1">
      <alignment horizontal="center" vertical="center"/>
    </xf>
    <xf numFmtId="0" fontId="43" fillId="9" borderId="12" xfId="0" applyFont="1" applyFill="1" applyBorder="1"/>
    <xf numFmtId="164" fontId="87" fillId="12" borderId="337" xfId="0" applyNumberFormat="1" applyFont="1" applyFill="1" applyBorder="1" applyAlignment="1">
      <alignment horizontal="center" vertical="center"/>
    </xf>
    <xf numFmtId="164" fontId="87" fillId="12" borderId="338" xfId="0" applyNumberFormat="1" applyFont="1" applyFill="1" applyBorder="1" applyAlignment="1">
      <alignment horizontal="center" vertical="center"/>
    </xf>
    <xf numFmtId="164" fontId="87" fillId="12" borderId="339" xfId="0" applyNumberFormat="1" applyFont="1" applyFill="1" applyBorder="1" applyAlignment="1">
      <alignment horizontal="center" vertical="center"/>
    </xf>
    <xf numFmtId="164" fontId="87" fillId="12" borderId="340" xfId="0" applyNumberFormat="1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89" fillId="36" borderId="343" xfId="0" applyFont="1" applyFill="1" applyBorder="1" applyAlignment="1">
      <alignment horizontal="center" vertical="center"/>
    </xf>
    <xf numFmtId="8" fontId="88" fillId="0" borderId="352" xfId="0" applyNumberFormat="1" applyFont="1" applyBorder="1" applyAlignment="1">
      <alignment horizontal="center" vertical="center"/>
    </xf>
    <xf numFmtId="165" fontId="35" fillId="0" borderId="274" xfId="0" applyNumberFormat="1" applyFont="1" applyBorder="1" applyAlignment="1">
      <alignment horizontal="center" vertical="center"/>
    </xf>
    <xf numFmtId="8" fontId="88" fillId="29" borderId="284" xfId="0" applyNumberFormat="1" applyFont="1" applyFill="1" applyBorder="1" applyAlignment="1">
      <alignment horizontal="center" vertical="center"/>
    </xf>
    <xf numFmtId="8" fontId="88" fillId="29" borderId="285" xfId="0" applyNumberFormat="1" applyFont="1" applyFill="1" applyBorder="1" applyAlignment="1">
      <alignment horizontal="center" vertical="center"/>
    </xf>
    <xf numFmtId="0" fontId="1" fillId="9" borderId="18" xfId="0" applyFont="1" applyFill="1" applyBorder="1" applyAlignment="1">
      <alignment horizontal="center" wrapText="1"/>
    </xf>
    <xf numFmtId="164" fontId="87" fillId="12" borderId="98" xfId="0" applyNumberFormat="1" applyFont="1" applyFill="1" applyBorder="1" applyAlignment="1">
      <alignment horizontal="center" vertical="center"/>
    </xf>
    <xf numFmtId="8" fontId="88" fillId="34" borderId="113" xfId="0" applyNumberFormat="1" applyFont="1" applyFill="1" applyBorder="1" applyAlignment="1">
      <alignment horizontal="center" vertical="center"/>
    </xf>
    <xf numFmtId="0" fontId="89" fillId="36" borderId="353" xfId="0" applyFont="1" applyFill="1" applyBorder="1" applyAlignment="1">
      <alignment horizontal="center" vertical="center"/>
    </xf>
    <xf numFmtId="0" fontId="89" fillId="36" borderId="354" xfId="0" applyFont="1" applyFill="1" applyBorder="1" applyAlignment="1">
      <alignment horizontal="center" vertical="center"/>
    </xf>
    <xf numFmtId="0" fontId="89" fillId="36" borderId="355" xfId="0" applyFont="1" applyFill="1" applyBorder="1" applyAlignment="1">
      <alignment horizontal="center" vertical="center"/>
    </xf>
    <xf numFmtId="164" fontId="87" fillId="13" borderId="355" xfId="0" applyNumberFormat="1" applyFont="1" applyFill="1" applyBorder="1" applyAlignment="1">
      <alignment horizontal="center" vertical="center"/>
    </xf>
    <xf numFmtId="8" fontId="88" fillId="37" borderId="356" xfId="0" applyNumberFormat="1" applyFont="1" applyFill="1" applyBorder="1" applyAlignment="1">
      <alignment horizontal="center" vertical="center"/>
    </xf>
    <xf numFmtId="8" fontId="88" fillId="34" borderId="193" xfId="0" applyNumberFormat="1" applyFont="1" applyFill="1" applyBorder="1" applyAlignment="1">
      <alignment horizontal="center" vertical="center"/>
    </xf>
    <xf numFmtId="8" fontId="88" fillId="35" borderId="193" xfId="0" applyNumberFormat="1" applyFont="1" applyFill="1" applyBorder="1" applyAlignment="1">
      <alignment horizontal="center" vertical="center"/>
    </xf>
    <xf numFmtId="8" fontId="88" fillId="37" borderId="197" xfId="0" applyNumberFormat="1" applyFont="1" applyFill="1" applyBorder="1" applyAlignment="1">
      <alignment horizontal="center" vertical="center"/>
    </xf>
    <xf numFmtId="8" fontId="88" fillId="38" borderId="357" xfId="0" applyNumberFormat="1" applyFont="1" applyFill="1" applyBorder="1" applyAlignment="1">
      <alignment horizontal="center" vertical="center"/>
    </xf>
    <xf numFmtId="8" fontId="88" fillId="0" borderId="356" xfId="0" applyNumberFormat="1" applyFont="1" applyBorder="1" applyAlignment="1">
      <alignment horizontal="center" vertical="center"/>
    </xf>
    <xf numFmtId="165" fontId="87" fillId="0" borderId="182" xfId="0" applyNumberFormat="1" applyFont="1" applyBorder="1" applyAlignment="1">
      <alignment horizontal="center" vertical="center"/>
    </xf>
    <xf numFmtId="165" fontId="87" fillId="0" borderId="358" xfId="0" applyNumberFormat="1" applyFont="1" applyBorder="1" applyAlignment="1">
      <alignment horizontal="center" vertical="center"/>
    </xf>
    <xf numFmtId="164" fontId="87" fillId="0" borderId="359" xfId="0" applyNumberFormat="1" applyFont="1" applyBorder="1" applyAlignment="1">
      <alignment horizontal="center" vertical="center"/>
    </xf>
    <xf numFmtId="164" fontId="87" fillId="0" borderId="360" xfId="0" applyNumberFormat="1" applyFont="1" applyBorder="1" applyAlignment="1">
      <alignment horizontal="center" vertical="center"/>
    </xf>
    <xf numFmtId="164" fontId="87" fillId="0" borderId="361" xfId="0" applyNumberFormat="1" applyFont="1" applyBorder="1" applyAlignment="1">
      <alignment horizontal="left" vertical="center"/>
    </xf>
    <xf numFmtId="164" fontId="87" fillId="0" borderId="362" xfId="0" applyNumberFormat="1" applyFont="1" applyBorder="1" applyAlignment="1">
      <alignment horizontal="center" vertical="center"/>
    </xf>
    <xf numFmtId="8" fontId="88" fillId="0" borderId="179" xfId="0" applyNumberFormat="1" applyFont="1" applyBorder="1" applyAlignment="1">
      <alignment horizontal="center" vertical="center"/>
    </xf>
    <xf numFmtId="8" fontId="88" fillId="37" borderId="125" xfId="0" applyNumberFormat="1" applyFont="1" applyFill="1" applyBorder="1" applyAlignment="1">
      <alignment horizontal="center" vertical="center"/>
    </xf>
    <xf numFmtId="8" fontId="88" fillId="38" borderId="363" xfId="0" applyNumberFormat="1" applyFont="1" applyFill="1" applyBorder="1" applyAlignment="1">
      <alignment horizontal="center" vertical="center"/>
    </xf>
    <xf numFmtId="8" fontId="88" fillId="0" borderId="122" xfId="0" applyNumberFormat="1" applyFont="1" applyBorder="1" applyAlignment="1">
      <alignment horizontal="center" vertical="center"/>
    </xf>
    <xf numFmtId="165" fontId="87" fillId="0" borderId="322" xfId="0" applyNumberFormat="1" applyFont="1" applyBorder="1" applyAlignment="1">
      <alignment horizontal="center" vertical="center"/>
    </xf>
    <xf numFmtId="165" fontId="87" fillId="0" borderId="355" xfId="0" applyNumberFormat="1" applyFont="1" applyBorder="1" applyAlignment="1">
      <alignment horizontal="center" vertical="center"/>
    </xf>
    <xf numFmtId="0" fontId="89" fillId="36" borderId="356" xfId="0" applyFont="1" applyFill="1" applyBorder="1" applyAlignment="1">
      <alignment horizontal="center" vertical="center"/>
    </xf>
    <xf numFmtId="0" fontId="89" fillId="36" borderId="196" xfId="0" applyFont="1" applyFill="1" applyBorder="1" applyAlignment="1">
      <alignment horizontal="center" vertical="center"/>
    </xf>
    <xf numFmtId="0" fontId="89" fillId="2" borderId="191" xfId="0" applyFont="1" applyFill="1" applyBorder="1" applyAlignment="1">
      <alignment horizontal="center" vertical="center"/>
    </xf>
    <xf numFmtId="0" fontId="89" fillId="36" borderId="364" xfId="0" applyFont="1" applyFill="1" applyBorder="1" applyAlignment="1">
      <alignment horizontal="center" vertical="center"/>
    </xf>
    <xf numFmtId="8" fontId="88" fillId="37" borderId="284" xfId="0" applyNumberFormat="1" applyFont="1" applyFill="1" applyBorder="1" applyAlignment="1">
      <alignment horizontal="center" vertical="center"/>
    </xf>
    <xf numFmtId="8" fontId="88" fillId="37" borderId="285" xfId="0" applyNumberFormat="1" applyFont="1" applyFill="1" applyBorder="1" applyAlignment="1">
      <alignment horizontal="center" vertical="center"/>
    </xf>
    <xf numFmtId="0" fontId="89" fillId="36" borderId="365" xfId="0" applyFont="1" applyFill="1" applyBorder="1" applyAlignment="1">
      <alignment horizontal="center" vertical="center"/>
    </xf>
    <xf numFmtId="0" fontId="89" fillId="36" borderId="366" xfId="0" applyFont="1" applyFill="1" applyBorder="1" applyAlignment="1">
      <alignment horizontal="center" vertical="center"/>
    </xf>
    <xf numFmtId="0" fontId="89" fillId="36" borderId="367" xfId="0" applyFont="1" applyFill="1" applyBorder="1" applyAlignment="1">
      <alignment horizontal="center" vertical="center"/>
    </xf>
    <xf numFmtId="0" fontId="89" fillId="36" borderId="368" xfId="0" applyFont="1" applyFill="1" applyBorder="1" applyAlignment="1">
      <alignment horizontal="center" vertical="center"/>
    </xf>
    <xf numFmtId="8" fontId="90" fillId="2" borderId="369" xfId="0" applyNumberFormat="1" applyFont="1" applyFill="1" applyBorder="1" applyAlignment="1">
      <alignment horizontal="center" vertical="center"/>
    </xf>
    <xf numFmtId="164" fontId="87" fillId="0" borderId="370" xfId="0" applyNumberFormat="1" applyFont="1" applyBorder="1" applyAlignment="1">
      <alignment horizontal="center" vertical="center"/>
    </xf>
    <xf numFmtId="164" fontId="87" fillId="0" borderId="371" xfId="0" applyNumberFormat="1" applyFont="1" applyBorder="1" applyAlignment="1">
      <alignment horizontal="center" vertical="center"/>
    </xf>
    <xf numFmtId="164" fontId="87" fillId="0" borderId="372" xfId="0" applyNumberFormat="1" applyFont="1" applyBorder="1" applyAlignment="1">
      <alignment horizontal="center" vertical="center"/>
    </xf>
    <xf numFmtId="164" fontId="87" fillId="0" borderId="373" xfId="0" applyNumberFormat="1" applyFont="1" applyBorder="1" applyAlignment="1">
      <alignment horizontal="center" vertical="center"/>
    </xf>
    <xf numFmtId="0" fontId="47" fillId="12" borderId="374" xfId="0" applyFont="1" applyFill="1" applyBorder="1"/>
    <xf numFmtId="0" fontId="60" fillId="0" borderId="375" xfId="0" applyFont="1" applyBorder="1"/>
    <xf numFmtId="0" fontId="47" fillId="0" borderId="97" xfId="0" applyFont="1" applyBorder="1"/>
    <xf numFmtId="0" fontId="47" fillId="12" borderId="376" xfId="0" applyFont="1" applyFill="1" applyBorder="1"/>
    <xf numFmtId="8" fontId="81" fillId="0" borderId="111" xfId="0" applyNumberFormat="1" applyFont="1" applyBorder="1" applyAlignment="1">
      <alignment horizontal="center" vertical="center"/>
    </xf>
    <xf numFmtId="8" fontId="81" fillId="35" borderId="111" xfId="0" applyNumberFormat="1" applyFont="1" applyFill="1" applyBorder="1" applyAlignment="1">
      <alignment horizontal="center" vertical="center"/>
    </xf>
    <xf numFmtId="8" fontId="81" fillId="35" borderId="113" xfId="0" applyNumberFormat="1" applyFont="1" applyFill="1" applyBorder="1" applyAlignment="1">
      <alignment horizontal="center" vertical="center"/>
    </xf>
    <xf numFmtId="8" fontId="81" fillId="0" borderId="377" xfId="0" applyNumberFormat="1" applyFont="1" applyBorder="1" applyAlignment="1">
      <alignment horizontal="center" vertical="center"/>
    </xf>
    <xf numFmtId="8" fontId="81" fillId="38" borderId="111" xfId="0" applyNumberFormat="1" applyFont="1" applyFill="1" applyBorder="1" applyAlignment="1">
      <alignment horizontal="center" vertical="center"/>
    </xf>
    <xf numFmtId="0" fontId="47" fillId="0" borderId="260" xfId="0" applyFont="1" applyBorder="1"/>
    <xf numFmtId="0" fontId="47" fillId="12" borderId="276" xfId="0" applyFont="1" applyFill="1" applyBorder="1"/>
    <xf numFmtId="164" fontId="47" fillId="12" borderId="378" xfId="0" applyNumberFormat="1" applyFont="1" applyFill="1" applyBorder="1" applyAlignment="1">
      <alignment horizontal="center" vertical="center"/>
    </xf>
    <xf numFmtId="0" fontId="47" fillId="12" borderId="379" xfId="0" applyFont="1" applyFill="1" applyBorder="1"/>
    <xf numFmtId="0" fontId="47" fillId="0" borderId="380" xfId="0" applyFont="1" applyBorder="1"/>
    <xf numFmtId="0" fontId="47" fillId="12" borderId="359" xfId="0" applyFont="1" applyFill="1" applyBorder="1"/>
    <xf numFmtId="0" fontId="47" fillId="12" borderId="381" xfId="0" applyFont="1" applyFill="1" applyBorder="1"/>
    <xf numFmtId="0" fontId="47" fillId="12" borderId="382" xfId="0" applyFont="1" applyFill="1" applyBorder="1"/>
    <xf numFmtId="0" fontId="47" fillId="12" borderId="372" xfId="0" applyFont="1" applyFill="1" applyBorder="1"/>
    <xf numFmtId="0" fontId="82" fillId="36" borderId="280" xfId="0" applyFont="1" applyFill="1" applyBorder="1" applyAlignment="1">
      <alignment horizontal="center" vertical="center"/>
    </xf>
    <xf numFmtId="0" fontId="47" fillId="0" borderId="370" xfId="0" applyFont="1" applyBorder="1"/>
    <xf numFmtId="0" fontId="47" fillId="13" borderId="372" xfId="0" applyFont="1" applyFill="1" applyBorder="1"/>
    <xf numFmtId="165" fontId="87" fillId="12" borderId="0" xfId="0" applyNumberFormat="1" applyFont="1" applyFill="1" applyAlignment="1">
      <alignment horizontal="center" vertical="center"/>
    </xf>
    <xf numFmtId="8" fontId="88" fillId="0" borderId="174" xfId="0" applyNumberFormat="1" applyFont="1" applyBorder="1" applyAlignment="1">
      <alignment horizontal="center" vertical="center"/>
    </xf>
    <xf numFmtId="8" fontId="88" fillId="37" borderId="383" xfId="0" applyNumberFormat="1" applyFont="1" applyFill="1" applyBorder="1" applyAlignment="1">
      <alignment horizontal="center" vertical="center"/>
    </xf>
    <xf numFmtId="0" fontId="89" fillId="36" borderId="384" xfId="0" applyFont="1" applyFill="1" applyBorder="1" applyAlignment="1">
      <alignment horizontal="center" vertical="center"/>
    </xf>
    <xf numFmtId="8" fontId="88" fillId="37" borderId="384" xfId="0" applyNumberFormat="1" applyFont="1" applyFill="1" applyBorder="1" applyAlignment="1">
      <alignment horizontal="center" vertical="center"/>
    </xf>
    <xf numFmtId="8" fontId="88" fillId="0" borderId="384" xfId="0" applyNumberFormat="1" applyFont="1" applyBorder="1" applyAlignment="1">
      <alignment horizontal="center" vertical="center"/>
    </xf>
    <xf numFmtId="8" fontId="88" fillId="34" borderId="384" xfId="0" applyNumberFormat="1" applyFont="1" applyFill="1" applyBorder="1" applyAlignment="1">
      <alignment horizontal="center" vertical="center"/>
    </xf>
    <xf numFmtId="8" fontId="88" fillId="35" borderId="384" xfId="0" applyNumberFormat="1" applyFont="1" applyFill="1" applyBorder="1" applyAlignment="1">
      <alignment horizontal="center" vertical="center"/>
    </xf>
    <xf numFmtId="8" fontId="88" fillId="0" borderId="385" xfId="0" applyNumberFormat="1" applyFont="1" applyBorder="1" applyAlignment="1">
      <alignment horizontal="center" vertical="center"/>
    </xf>
    <xf numFmtId="8" fontId="88" fillId="37" borderId="386" xfId="0" applyNumberFormat="1" applyFont="1" applyFill="1" applyBorder="1" applyAlignment="1">
      <alignment horizontal="center" vertical="center"/>
    </xf>
    <xf numFmtId="8" fontId="88" fillId="38" borderId="384" xfId="0" applyNumberFormat="1" applyFont="1" applyFill="1" applyBorder="1" applyAlignment="1">
      <alignment horizontal="center" vertical="center"/>
    </xf>
    <xf numFmtId="8" fontId="88" fillId="38" borderId="387" xfId="0" applyNumberFormat="1" applyFont="1" applyFill="1" applyBorder="1" applyAlignment="1">
      <alignment horizontal="center" vertical="center"/>
    </xf>
    <xf numFmtId="8" fontId="88" fillId="0" borderId="388" xfId="0" applyNumberFormat="1" applyFont="1" applyBorder="1" applyAlignment="1">
      <alignment horizontal="center" vertical="center"/>
    </xf>
    <xf numFmtId="8" fontId="88" fillId="0" borderId="387" xfId="0" applyNumberFormat="1" applyFont="1" applyBorder="1" applyAlignment="1">
      <alignment horizontal="center" vertical="center"/>
    </xf>
    <xf numFmtId="8" fontId="88" fillId="37" borderId="235" xfId="0" applyNumberFormat="1" applyFont="1" applyFill="1" applyBorder="1" applyAlignment="1">
      <alignment horizontal="center" vertical="center"/>
    </xf>
    <xf numFmtId="8" fontId="88" fillId="0" borderId="235" xfId="0" applyNumberFormat="1" applyFont="1" applyBorder="1" applyAlignment="1">
      <alignment horizontal="center" vertical="center"/>
    </xf>
    <xf numFmtId="0" fontId="89" fillId="36" borderId="389" xfId="0" applyFont="1" applyFill="1" applyBorder="1" applyAlignment="1">
      <alignment horizontal="center" vertical="center"/>
    </xf>
    <xf numFmtId="0" fontId="89" fillId="36" borderId="390" xfId="0" applyFont="1" applyFill="1" applyBorder="1" applyAlignment="1">
      <alignment horizontal="center" vertical="center"/>
    </xf>
    <xf numFmtId="8" fontId="88" fillId="38" borderId="235" xfId="0" applyNumberFormat="1" applyFont="1" applyFill="1" applyBorder="1" applyAlignment="1">
      <alignment horizontal="center" vertical="center"/>
    </xf>
    <xf numFmtId="0" fontId="89" fillId="36" borderId="391" xfId="0" applyFont="1" applyFill="1" applyBorder="1" applyAlignment="1">
      <alignment horizontal="center" vertical="center"/>
    </xf>
    <xf numFmtId="0" fontId="89" fillId="36" borderId="392" xfId="0" applyFont="1" applyFill="1" applyBorder="1" applyAlignment="1">
      <alignment horizontal="center" vertical="center"/>
    </xf>
    <xf numFmtId="0" fontId="89" fillId="36" borderId="393" xfId="0" applyFont="1" applyFill="1" applyBorder="1" applyAlignment="1">
      <alignment horizontal="center" vertical="center"/>
    </xf>
    <xf numFmtId="8" fontId="88" fillId="35" borderId="324" xfId="0" applyNumberFormat="1" applyFont="1" applyFill="1" applyBorder="1" applyAlignment="1">
      <alignment horizontal="center" vertical="center"/>
    </xf>
    <xf numFmtId="0" fontId="88" fillId="35" borderId="343" xfId="0" applyFont="1" applyFill="1" applyBorder="1" applyAlignment="1">
      <alignment horizontal="center" vertical="center"/>
    </xf>
    <xf numFmtId="8" fontId="88" fillId="0" borderId="324" xfId="0" applyNumberFormat="1" applyFont="1" applyBorder="1" applyAlignment="1">
      <alignment horizontal="center" vertical="center"/>
    </xf>
    <xf numFmtId="0" fontId="88" fillId="0" borderId="343" xfId="0" applyFont="1" applyBorder="1" applyAlignment="1">
      <alignment horizontal="center" vertical="center"/>
    </xf>
    <xf numFmtId="8" fontId="88" fillId="0" borderId="343" xfId="0" applyNumberFormat="1" applyFont="1" applyBorder="1" applyAlignment="1">
      <alignment horizontal="center" vertical="center"/>
    </xf>
    <xf numFmtId="0" fontId="89" fillId="36" borderId="347" xfId="0" applyFont="1" applyFill="1" applyBorder="1" applyAlignment="1">
      <alignment horizontal="center" vertical="center"/>
    </xf>
    <xf numFmtId="0" fontId="89" fillId="36" borderId="348" xfId="0" applyFont="1" applyFill="1" applyBorder="1" applyAlignment="1">
      <alignment horizontal="center" vertical="center"/>
    </xf>
    <xf numFmtId="8" fontId="88" fillId="37" borderId="394" xfId="0" applyNumberFormat="1" applyFont="1" applyFill="1" applyBorder="1" applyAlignment="1">
      <alignment horizontal="center" vertical="center"/>
    </xf>
    <xf numFmtId="8" fontId="88" fillId="37" borderId="395" xfId="0" applyNumberFormat="1" applyFont="1" applyFill="1" applyBorder="1" applyAlignment="1">
      <alignment horizontal="center" vertical="center"/>
    </xf>
    <xf numFmtId="8" fontId="88" fillId="38" borderId="324" xfId="0" applyNumberFormat="1" applyFont="1" applyFill="1" applyBorder="1" applyAlignment="1">
      <alignment horizontal="center" vertical="center"/>
    </xf>
    <xf numFmtId="8" fontId="88" fillId="38" borderId="343" xfId="0" applyNumberFormat="1" applyFont="1" applyFill="1" applyBorder="1" applyAlignment="1">
      <alignment horizontal="center" vertical="center"/>
    </xf>
    <xf numFmtId="8" fontId="88" fillId="35" borderId="343" xfId="0" applyNumberFormat="1" applyFont="1" applyFill="1" applyBorder="1" applyAlignment="1">
      <alignment horizontal="center" vertical="center"/>
    </xf>
    <xf numFmtId="0" fontId="89" fillId="36" borderId="396" xfId="0" applyFont="1" applyFill="1" applyBorder="1" applyAlignment="1">
      <alignment horizontal="center" vertical="center"/>
    </xf>
    <xf numFmtId="0" fontId="89" fillId="36" borderId="397" xfId="0" applyFont="1" applyFill="1" applyBorder="1" applyAlignment="1">
      <alignment horizontal="center" vertical="center"/>
    </xf>
    <xf numFmtId="0" fontId="89" fillId="36" borderId="344" xfId="0" applyFont="1" applyFill="1" applyBorder="1" applyAlignment="1">
      <alignment horizontal="center" vertical="center"/>
    </xf>
    <xf numFmtId="0" fontId="89" fillId="36" borderId="345" xfId="0" applyFont="1" applyFill="1" applyBorder="1" applyAlignment="1">
      <alignment horizontal="center" vertical="center"/>
    </xf>
    <xf numFmtId="8" fontId="88" fillId="0" borderId="325" xfId="0" applyNumberFormat="1" applyFont="1" applyBorder="1" applyAlignment="1">
      <alignment horizontal="center" vertical="center"/>
    </xf>
    <xf numFmtId="8" fontId="88" fillId="0" borderId="398" xfId="0" applyNumberFormat="1" applyFont="1" applyBorder="1" applyAlignment="1">
      <alignment horizontal="center" vertical="center"/>
    </xf>
    <xf numFmtId="164" fontId="87" fillId="0" borderId="337" xfId="0" applyNumberFormat="1" applyFont="1" applyBorder="1" applyAlignment="1">
      <alignment horizontal="center" vertical="center"/>
    </xf>
    <xf numFmtId="164" fontId="87" fillId="0" borderId="338" xfId="0" applyNumberFormat="1" applyFont="1" applyBorder="1" applyAlignment="1">
      <alignment horizontal="center" vertical="center"/>
    </xf>
    <xf numFmtId="164" fontId="87" fillId="0" borderId="346" xfId="0" applyNumberFormat="1" applyFont="1" applyBorder="1" applyAlignment="1">
      <alignment horizontal="left" vertical="center"/>
    </xf>
    <xf numFmtId="164" fontId="87" fillId="0" borderId="339" xfId="0" applyNumberFormat="1" applyFont="1" applyBorder="1" applyAlignment="1">
      <alignment horizontal="center" vertical="center"/>
    </xf>
    <xf numFmtId="0" fontId="89" fillId="36" borderId="399" xfId="0" applyFont="1" applyFill="1" applyBorder="1" applyAlignment="1">
      <alignment horizontal="center" vertical="center"/>
    </xf>
    <xf numFmtId="0" fontId="89" fillId="36" borderId="352" xfId="0" applyFont="1" applyFill="1" applyBorder="1" applyAlignment="1">
      <alignment horizontal="center" vertical="center"/>
    </xf>
    <xf numFmtId="8" fontId="88" fillId="37" borderId="352" xfId="0" applyNumberFormat="1" applyFont="1" applyFill="1" applyBorder="1" applyAlignment="1">
      <alignment horizontal="center" vertical="center"/>
    </xf>
    <xf numFmtId="0" fontId="89" fillId="36" borderId="400" xfId="0" applyFont="1" applyFill="1" applyBorder="1" applyAlignment="1">
      <alignment horizontal="center" vertical="center"/>
    </xf>
    <xf numFmtId="0" fontId="89" fillId="36" borderId="401" xfId="0" applyFont="1" applyFill="1" applyBorder="1" applyAlignment="1">
      <alignment horizontal="center" vertical="center"/>
    </xf>
    <xf numFmtId="8" fontId="88" fillId="38" borderId="352" xfId="0" applyNumberFormat="1" applyFont="1" applyFill="1" applyBorder="1" applyAlignment="1">
      <alignment horizontal="center" vertical="center"/>
    </xf>
    <xf numFmtId="0" fontId="89" fillId="36" borderId="402" xfId="0" applyFont="1" applyFill="1" applyBorder="1" applyAlignment="1">
      <alignment horizontal="center" vertical="center"/>
    </xf>
    <xf numFmtId="0" fontId="89" fillId="36" borderId="403" xfId="0" applyFont="1" applyFill="1" applyBorder="1" applyAlignment="1">
      <alignment horizontal="center" vertical="center"/>
    </xf>
    <xf numFmtId="8" fontId="90" fillId="2" borderId="404" xfId="0" applyNumberFormat="1" applyFont="1" applyFill="1" applyBorder="1" applyAlignment="1">
      <alignment horizontal="center" vertical="center"/>
    </xf>
    <xf numFmtId="0" fontId="88" fillId="35" borderId="111" xfId="0" applyFont="1" applyFill="1" applyBorder="1" applyAlignment="1">
      <alignment horizontal="center" vertical="center"/>
    </xf>
    <xf numFmtId="0" fontId="88" fillId="0" borderId="111" xfId="0" applyFont="1" applyBorder="1" applyAlignment="1">
      <alignment horizontal="center" vertical="center"/>
    </xf>
    <xf numFmtId="0" fontId="89" fillId="36" borderId="405" xfId="0" applyFont="1" applyFill="1" applyBorder="1" applyAlignment="1">
      <alignment horizontal="center" vertical="center"/>
    </xf>
    <xf numFmtId="164" fontId="87" fillId="0" borderId="376" xfId="0" applyNumberFormat="1" applyFont="1" applyBorder="1" applyAlignment="1">
      <alignment horizontal="center" vertical="center"/>
    </xf>
    <xf numFmtId="8" fontId="91" fillId="40" borderId="234" xfId="0" applyNumberFormat="1" applyFont="1" applyFill="1" applyBorder="1" applyAlignment="1">
      <alignment horizontal="center" vertical="center"/>
    </xf>
    <xf numFmtId="8" fontId="91" fillId="0" borderId="237" xfId="0" applyNumberFormat="1" applyFont="1" applyBorder="1" applyAlignment="1">
      <alignment horizontal="center" vertical="center"/>
    </xf>
    <xf numFmtId="164" fontId="35" fillId="12" borderId="340" xfId="0" applyNumberFormat="1" applyFont="1" applyFill="1" applyBorder="1" applyAlignment="1">
      <alignment horizontal="center" vertical="center"/>
    </xf>
    <xf numFmtId="164" fontId="35" fillId="12" borderId="406" xfId="0" applyNumberFormat="1" applyFont="1" applyFill="1" applyBorder="1" applyAlignment="1">
      <alignment horizontal="center" vertical="center"/>
    </xf>
    <xf numFmtId="0" fontId="47" fillId="0" borderId="126" xfId="0" applyFont="1" applyBorder="1"/>
    <xf numFmtId="0" fontId="0" fillId="0" borderId="126" xfId="0" applyBorder="1"/>
    <xf numFmtId="0" fontId="11" fillId="13" borderId="126" xfId="2" applyFill="1" applyBorder="1"/>
    <xf numFmtId="0" fontId="11" fillId="0" borderId="126" xfId="2" applyFill="1" applyBorder="1" applyAlignment="1">
      <alignment horizontal="left" vertical="center"/>
    </xf>
    <xf numFmtId="0" fontId="49" fillId="12" borderId="126" xfId="2" applyFont="1" applyFill="1" applyBorder="1"/>
    <xf numFmtId="165" fontId="35" fillId="12" borderId="126" xfId="0" applyNumberFormat="1" applyFont="1" applyFill="1" applyBorder="1" applyAlignment="1">
      <alignment horizontal="left" vertical="center"/>
    </xf>
    <xf numFmtId="0" fontId="11" fillId="12" borderId="126" xfId="2" applyFill="1" applyBorder="1"/>
    <xf numFmtId="0" fontId="11" fillId="12" borderId="126" xfId="2" applyFill="1" applyBorder="1" applyAlignment="1">
      <alignment horizontal="left" vertical="center"/>
    </xf>
    <xf numFmtId="0" fontId="49" fillId="0" borderId="126" xfId="2" applyFont="1" applyFill="1" applyBorder="1"/>
    <xf numFmtId="165" fontId="35" fillId="0" borderId="126" xfId="0" applyNumberFormat="1" applyFont="1" applyBorder="1" applyAlignment="1">
      <alignment horizontal="left" vertical="center"/>
    </xf>
    <xf numFmtId="164" fontId="87" fillId="0" borderId="346" xfId="0" applyNumberFormat="1" applyFont="1" applyBorder="1" applyAlignment="1">
      <alignment horizontal="center" vertical="center"/>
    </xf>
    <xf numFmtId="165" fontId="35" fillId="0" borderId="408" xfId="0" applyNumberFormat="1" applyFont="1" applyBorder="1" applyAlignment="1">
      <alignment horizontal="right" vertical="center"/>
    </xf>
    <xf numFmtId="165" fontId="35" fillId="12" borderId="408" xfId="0" applyNumberFormat="1" applyFont="1" applyFill="1" applyBorder="1" applyAlignment="1">
      <alignment horizontal="right" vertical="center"/>
    </xf>
    <xf numFmtId="0" fontId="37" fillId="0" borderId="0" xfId="0" applyFont="1"/>
    <xf numFmtId="0" fontId="12" fillId="30" borderId="33" xfId="2" applyFont="1" applyFill="1" applyBorder="1"/>
    <xf numFmtId="0" fontId="1" fillId="9" borderId="415" xfId="0" applyFont="1" applyFill="1" applyBorder="1" applyAlignment="1">
      <alignment horizontal="right" vertical="center"/>
    </xf>
    <xf numFmtId="0" fontId="35" fillId="0" borderId="416" xfId="0" applyFont="1" applyBorder="1" applyAlignment="1">
      <alignment horizontal="right" vertical="center"/>
    </xf>
    <xf numFmtId="165" fontId="35" fillId="12" borderId="416" xfId="0" applyNumberFormat="1" applyFont="1" applyFill="1" applyBorder="1" applyAlignment="1">
      <alignment horizontal="right" vertical="center"/>
    </xf>
    <xf numFmtId="0" fontId="1" fillId="9" borderId="415" xfId="0" applyFont="1" applyFill="1" applyBorder="1" applyAlignment="1">
      <alignment horizontal="center" vertical="center"/>
    </xf>
    <xf numFmtId="0" fontId="11" fillId="0" borderId="416" xfId="2" applyFill="1" applyBorder="1" applyAlignment="1">
      <alignment horizontal="left" vertical="center"/>
    </xf>
    <xf numFmtId="0" fontId="11" fillId="12" borderId="416" xfId="2" applyFill="1" applyBorder="1" applyAlignment="1">
      <alignment horizontal="left" vertical="center"/>
    </xf>
    <xf numFmtId="0" fontId="35" fillId="0" borderId="417" xfId="0" applyFont="1" applyBorder="1" applyAlignment="1">
      <alignment horizontal="right" vertical="center"/>
    </xf>
    <xf numFmtId="165" fontId="35" fillId="12" borderId="417" xfId="0" applyNumberFormat="1" applyFont="1" applyFill="1" applyBorder="1" applyAlignment="1">
      <alignment horizontal="right" vertical="center"/>
    </xf>
    <xf numFmtId="0" fontId="92" fillId="0" borderId="6" xfId="0" applyFont="1" applyBorder="1"/>
    <xf numFmtId="0" fontId="92" fillId="12" borderId="6" xfId="0" applyFont="1" applyFill="1" applyBorder="1"/>
    <xf numFmtId="0" fontId="92" fillId="12" borderId="3" xfId="0" applyFont="1" applyFill="1" applyBorder="1"/>
    <xf numFmtId="0" fontId="92" fillId="0" borderId="3" xfId="0" applyFont="1" applyBorder="1"/>
    <xf numFmtId="0" fontId="92" fillId="12" borderId="4" xfId="0" applyFont="1" applyFill="1" applyBorder="1"/>
    <xf numFmtId="0" fontId="92" fillId="0" borderId="4" xfId="0" applyFont="1" applyBorder="1"/>
    <xf numFmtId="0" fontId="92" fillId="12" borderId="5" xfId="0" applyFont="1" applyFill="1" applyBorder="1"/>
    <xf numFmtId="0" fontId="92" fillId="12" borderId="7" xfId="0" applyFont="1" applyFill="1" applyBorder="1"/>
    <xf numFmtId="0" fontId="92" fillId="12" borderId="9" xfId="0" applyFont="1" applyFill="1" applyBorder="1"/>
    <xf numFmtId="0" fontId="92" fillId="12" borderId="10" xfId="0" applyFont="1" applyFill="1" applyBorder="1"/>
    <xf numFmtId="0" fontId="92" fillId="0" borderId="39" xfId="0" applyFont="1" applyBorder="1"/>
    <xf numFmtId="0" fontId="92" fillId="0" borderId="35" xfId="0" applyFont="1" applyBorder="1"/>
    <xf numFmtId="0" fontId="92" fillId="12" borderId="35" xfId="0" applyFont="1" applyFill="1" applyBorder="1"/>
    <xf numFmtId="0" fontId="92" fillId="12" borderId="74" xfId="0" applyFont="1" applyFill="1" applyBorder="1"/>
    <xf numFmtId="0" fontId="92" fillId="0" borderId="74" xfId="0" applyFont="1" applyBorder="1"/>
    <xf numFmtId="0" fontId="92" fillId="12" borderId="30" xfId="0" applyFont="1" applyFill="1" applyBorder="1"/>
    <xf numFmtId="0" fontId="92" fillId="0" borderId="30" xfId="0" applyFont="1" applyBorder="1"/>
    <xf numFmtId="0" fontId="92" fillId="12" borderId="37" xfId="0" applyFont="1" applyFill="1" applyBorder="1"/>
    <xf numFmtId="0" fontId="92" fillId="12" borderId="75" xfId="0" applyFont="1" applyFill="1" applyBorder="1"/>
    <xf numFmtId="0" fontId="92" fillId="0" borderId="76" xfId="0" applyFont="1" applyBorder="1"/>
    <xf numFmtId="0" fontId="92" fillId="13" borderId="35" xfId="0" applyFont="1" applyFill="1" applyBorder="1"/>
    <xf numFmtId="0" fontId="92" fillId="12" borderId="80" xfId="0" applyFont="1" applyFill="1" applyBorder="1"/>
    <xf numFmtId="164" fontId="93" fillId="12" borderId="4" xfId="0" applyNumberFormat="1" applyFont="1" applyFill="1" applyBorder="1" applyAlignment="1">
      <alignment horizontal="left"/>
    </xf>
    <xf numFmtId="164" fontId="93" fillId="0" borderId="4" xfId="0" applyNumberFormat="1" applyFont="1" applyBorder="1" applyAlignment="1">
      <alignment horizontal="left"/>
    </xf>
    <xf numFmtId="164" fontId="93" fillId="0" borderId="3" xfId="0" applyNumberFormat="1" applyFont="1" applyBorder="1" applyAlignment="1">
      <alignment horizontal="left"/>
    </xf>
    <xf numFmtId="165" fontId="93" fillId="0" borderId="6" xfId="0" applyNumberFormat="1" applyFont="1" applyBorder="1" applyAlignment="1">
      <alignment horizontal="left"/>
    </xf>
    <xf numFmtId="164" fontId="93" fillId="12" borderId="30" xfId="0" applyNumberFormat="1" applyFont="1" applyFill="1" applyBorder="1" applyAlignment="1">
      <alignment horizontal="left"/>
    </xf>
    <xf numFmtId="164" fontId="93" fillId="0" borderId="30" xfId="0" applyNumberFormat="1" applyFont="1" applyBorder="1" applyAlignment="1">
      <alignment horizontal="left"/>
    </xf>
    <xf numFmtId="164" fontId="93" fillId="0" borderId="74" xfId="0" applyNumberFormat="1" applyFont="1" applyBorder="1" applyAlignment="1">
      <alignment horizontal="left"/>
    </xf>
    <xf numFmtId="165" fontId="93" fillId="0" borderId="35" xfId="0" applyNumberFormat="1" applyFont="1" applyBorder="1" applyAlignment="1">
      <alignment horizontal="left"/>
    </xf>
    <xf numFmtId="0" fontId="1" fillId="9" borderId="19" xfId="0" applyFont="1" applyFill="1" applyBorder="1"/>
    <xf numFmtId="0" fontId="1" fillId="2" borderId="139" xfId="0" applyFont="1" applyFill="1" applyBorder="1" applyAlignment="1">
      <alignment horizontal="center"/>
    </xf>
    <xf numFmtId="0" fontId="1" fillId="2" borderId="17" xfId="0" applyFont="1" applyFill="1" applyBorder="1" applyAlignment="1">
      <alignment horizontal="center"/>
    </xf>
    <xf numFmtId="0" fontId="1" fillId="9" borderId="12" xfId="0" applyFont="1" applyFill="1" applyBorder="1" applyAlignment="1">
      <alignment horizontal="center"/>
    </xf>
    <xf numFmtId="0" fontId="1" fillId="9" borderId="19" xfId="0" applyFont="1" applyFill="1" applyBorder="1" applyAlignment="1">
      <alignment horizontal="center" wrapText="1"/>
    </xf>
    <xf numFmtId="0" fontId="1" fillId="9" borderId="19" xfId="0" applyFont="1" applyFill="1" applyBorder="1" applyAlignment="1">
      <alignment horizontal="center"/>
    </xf>
    <xf numFmtId="0" fontId="1" fillId="9" borderId="18" xfId="0" applyFont="1" applyFill="1" applyBorder="1" applyAlignment="1">
      <alignment horizontal="center"/>
    </xf>
    <xf numFmtId="0" fontId="1" fillId="9" borderId="419" xfId="0" applyFont="1" applyFill="1" applyBorder="1"/>
    <xf numFmtId="0" fontId="1" fillId="2" borderId="215" xfId="0" applyFont="1" applyFill="1" applyBorder="1" applyAlignment="1">
      <alignment horizontal="center"/>
    </xf>
    <xf numFmtId="0" fontId="92" fillId="13" borderId="80" xfId="0" applyFont="1" applyFill="1" applyBorder="1"/>
    <xf numFmtId="0" fontId="92" fillId="13" borderId="7" xfId="0" applyFont="1" applyFill="1" applyBorder="1"/>
    <xf numFmtId="0" fontId="94" fillId="12" borderId="7" xfId="0" applyFont="1" applyFill="1" applyBorder="1"/>
    <xf numFmtId="0" fontId="92" fillId="0" borderId="7" xfId="0" applyFont="1" applyBorder="1"/>
    <xf numFmtId="0" fontId="94" fillId="0" borderId="7" xfId="0" applyFont="1" applyBorder="1"/>
    <xf numFmtId="0" fontId="94" fillId="12" borderId="6" xfId="0" applyFont="1" applyFill="1" applyBorder="1"/>
    <xf numFmtId="6" fontId="87" fillId="12" borderId="80" xfId="0" applyNumberFormat="1" applyFont="1" applyFill="1" applyBorder="1" applyAlignment="1">
      <alignment horizontal="left"/>
    </xf>
    <xf numFmtId="0" fontId="87" fillId="12" borderId="80" xfId="0" applyFont="1" applyFill="1" applyBorder="1" applyAlignment="1">
      <alignment horizontal="left"/>
    </xf>
    <xf numFmtId="0" fontId="87" fillId="32" borderId="80" xfId="0" applyFont="1" applyFill="1" applyBorder="1" applyAlignment="1">
      <alignment horizontal="left"/>
    </xf>
    <xf numFmtId="6" fontId="93" fillId="0" borderId="74" xfId="0" applyNumberFormat="1" applyFont="1" applyBorder="1" applyAlignment="1">
      <alignment horizontal="left"/>
    </xf>
    <xf numFmtId="6" fontId="93" fillId="33" borderId="74" xfId="0" applyNumberFormat="1" applyFont="1" applyFill="1" applyBorder="1" applyAlignment="1">
      <alignment horizontal="left"/>
    </xf>
    <xf numFmtId="8" fontId="95" fillId="0" borderId="84" xfId="0" applyNumberFormat="1" applyFont="1" applyBorder="1" applyAlignment="1">
      <alignment horizontal="left"/>
    </xf>
    <xf numFmtId="6" fontId="93" fillId="0" borderId="84" xfId="0" applyNumberFormat="1" applyFont="1" applyBorder="1" applyAlignment="1">
      <alignment horizontal="left"/>
    </xf>
    <xf numFmtId="6" fontId="93" fillId="12" borderId="84" xfId="0" applyNumberFormat="1" applyFont="1" applyFill="1" applyBorder="1" applyAlignment="1">
      <alignment horizontal="left"/>
    </xf>
    <xf numFmtId="164" fontId="91" fillId="0" borderId="335" xfId="0" applyNumberFormat="1" applyFont="1" applyBorder="1" applyAlignment="1">
      <alignment horizontal="center" vertical="center"/>
    </xf>
    <xf numFmtId="164" fontId="91" fillId="0" borderId="336" xfId="0" applyNumberFormat="1" applyFont="1" applyBorder="1" applyAlignment="1">
      <alignment horizontal="center" vertical="center"/>
    </xf>
    <xf numFmtId="0" fontId="91" fillId="0" borderId="324" xfId="0" applyFont="1" applyBorder="1" applyAlignment="1">
      <alignment horizontal="center" vertical="center"/>
    </xf>
    <xf numFmtId="0" fontId="91" fillId="0" borderId="343" xfId="0" applyFont="1" applyBorder="1" applyAlignment="1">
      <alignment horizontal="center" vertical="center"/>
    </xf>
    <xf numFmtId="0" fontId="91" fillId="0" borderId="344" xfId="0" applyFont="1" applyBorder="1" applyAlignment="1">
      <alignment horizontal="center" vertical="center"/>
    </xf>
    <xf numFmtId="0" fontId="91" fillId="0" borderId="345" xfId="0" applyFont="1" applyBorder="1" applyAlignment="1">
      <alignment horizontal="center" vertical="center"/>
    </xf>
    <xf numFmtId="8" fontId="91" fillId="0" borderId="324" xfId="0" applyNumberFormat="1" applyFont="1" applyBorder="1" applyAlignment="1">
      <alignment horizontal="center" vertical="center"/>
    </xf>
    <xf numFmtId="8" fontId="91" fillId="0" borderId="343" xfId="0" applyNumberFormat="1" applyFont="1" applyBorder="1" applyAlignment="1">
      <alignment horizontal="center" vertical="center"/>
    </xf>
    <xf numFmtId="0" fontId="91" fillId="0" borderId="347" xfId="0" applyFont="1" applyBorder="1" applyAlignment="1">
      <alignment horizontal="center" vertical="center"/>
    </xf>
    <xf numFmtId="0" fontId="91" fillId="0" borderId="348" xfId="0" applyFont="1" applyBorder="1" applyAlignment="1">
      <alignment horizontal="center" vertical="center"/>
    </xf>
    <xf numFmtId="0" fontId="91" fillId="0" borderId="315" xfId="0" applyFont="1" applyBorder="1" applyAlignment="1">
      <alignment horizontal="center" vertical="center"/>
    </xf>
    <xf numFmtId="0" fontId="91" fillId="0" borderId="346" xfId="0" applyFont="1" applyBorder="1" applyAlignment="1">
      <alignment horizontal="center" vertical="center"/>
    </xf>
    <xf numFmtId="0" fontId="91" fillId="0" borderId="341" xfId="0" applyFont="1" applyBorder="1" applyAlignment="1">
      <alignment horizontal="center" vertical="center"/>
    </xf>
    <xf numFmtId="8" fontId="91" fillId="0" borderId="341" xfId="0" applyNumberFormat="1" applyFont="1" applyBorder="1" applyAlignment="1">
      <alignment horizontal="center" vertical="center"/>
    </xf>
    <xf numFmtId="0" fontId="91" fillId="0" borderId="263" xfId="0" applyFont="1" applyBorder="1" applyAlignment="1">
      <alignment horizontal="center" vertical="center"/>
    </xf>
    <xf numFmtId="0" fontId="91" fillId="0" borderId="112" xfId="0" applyFont="1" applyBorder="1" applyAlignment="1">
      <alignment horizontal="center" vertical="center"/>
    </xf>
    <xf numFmtId="0" fontId="91" fillId="0" borderId="264" xfId="0" applyFont="1" applyBorder="1" applyAlignment="1">
      <alignment horizontal="center" vertical="center"/>
    </xf>
    <xf numFmtId="165" fontId="91" fillId="0" borderId="341" xfId="0" applyNumberFormat="1" applyFont="1" applyBorder="1" applyAlignment="1">
      <alignment horizontal="center" vertical="center"/>
    </xf>
    <xf numFmtId="165" fontId="91" fillId="0" borderId="343" xfId="0" applyNumberFormat="1" applyFont="1" applyBorder="1" applyAlignment="1">
      <alignment horizontal="center" vertical="center"/>
    </xf>
    <xf numFmtId="165" fontId="91" fillId="0" borderId="324" xfId="0" applyNumberFormat="1" applyFont="1" applyBorder="1" applyAlignment="1">
      <alignment horizontal="center" vertical="center"/>
    </xf>
    <xf numFmtId="165" fontId="91" fillId="0" borderId="264" xfId="0" applyNumberFormat="1" applyFont="1" applyBorder="1" applyAlignment="1">
      <alignment horizontal="center" vertical="center"/>
    </xf>
    <xf numFmtId="165" fontId="91" fillId="12" borderId="324" xfId="0" applyNumberFormat="1" applyFont="1" applyFill="1" applyBorder="1" applyAlignment="1">
      <alignment horizontal="center" vertical="center"/>
    </xf>
    <xf numFmtId="0" fontId="91" fillId="12" borderId="343" xfId="0" applyFont="1" applyFill="1" applyBorder="1" applyAlignment="1">
      <alignment horizontal="center" vertical="center"/>
    </xf>
    <xf numFmtId="8" fontId="91" fillId="12" borderId="341" xfId="0" applyNumberFormat="1" applyFont="1" applyFill="1" applyBorder="1" applyAlignment="1">
      <alignment horizontal="center" vertical="center"/>
    </xf>
    <xf numFmtId="8" fontId="91" fillId="0" borderId="346" xfId="0" applyNumberFormat="1" applyFont="1" applyBorder="1" applyAlignment="1">
      <alignment horizontal="center" vertical="center"/>
    </xf>
    <xf numFmtId="8" fontId="91" fillId="0" borderId="300" xfId="0" applyNumberFormat="1" applyFont="1" applyBorder="1" applyAlignment="1">
      <alignment horizontal="center" vertical="center"/>
    </xf>
    <xf numFmtId="8" fontId="91" fillId="0" borderId="301" xfId="0" applyNumberFormat="1" applyFont="1" applyBorder="1" applyAlignment="1">
      <alignment horizontal="center" vertical="center"/>
    </xf>
    <xf numFmtId="8" fontId="91" fillId="0" borderId="311" xfId="0" applyNumberFormat="1" applyFont="1" applyBorder="1" applyAlignment="1">
      <alignment horizontal="center" vertical="center"/>
    </xf>
    <xf numFmtId="8" fontId="91" fillId="0" borderId="312" xfId="0" applyNumberFormat="1" applyFont="1" applyBorder="1" applyAlignment="1">
      <alignment horizontal="center" vertical="center"/>
    </xf>
    <xf numFmtId="0" fontId="91" fillId="0" borderId="409" xfId="0" applyFont="1" applyBorder="1" applyAlignment="1">
      <alignment horizontal="center" vertical="center"/>
    </xf>
    <xf numFmtId="8" fontId="91" fillId="0" borderId="410" xfId="0" applyNumberFormat="1" applyFont="1" applyBorder="1" applyAlignment="1">
      <alignment horizontal="center" vertical="center"/>
    </xf>
    <xf numFmtId="8" fontId="91" fillId="0" borderId="411" xfId="0" applyNumberFormat="1" applyFont="1" applyBorder="1" applyAlignment="1">
      <alignment horizontal="center" vertical="center"/>
    </xf>
    <xf numFmtId="0" fontId="91" fillId="0" borderId="412" xfId="0" applyFont="1" applyBorder="1" applyAlignment="1">
      <alignment horizontal="center" vertical="center"/>
    </xf>
    <xf numFmtId="0" fontId="91" fillId="0" borderId="413" xfId="0" applyFont="1" applyBorder="1" applyAlignment="1">
      <alignment horizontal="center" vertical="center"/>
    </xf>
    <xf numFmtId="8" fontId="91" fillId="0" borderId="284" xfId="0" applyNumberFormat="1" applyFont="1" applyBorder="1" applyAlignment="1">
      <alignment horizontal="center" vertical="center"/>
    </xf>
    <xf numFmtId="8" fontId="91" fillId="0" borderId="285" xfId="0" applyNumberFormat="1" applyFont="1" applyBorder="1" applyAlignment="1">
      <alignment horizontal="center" vertical="center"/>
    </xf>
    <xf numFmtId="165" fontId="91" fillId="0" borderId="288" xfId="0" applyNumberFormat="1" applyFont="1" applyBorder="1" applyAlignment="1">
      <alignment horizontal="center" vertical="center"/>
    </xf>
    <xf numFmtId="165" fontId="91" fillId="0" borderId="289" xfId="0" applyNumberFormat="1" applyFont="1" applyBorder="1" applyAlignment="1">
      <alignment horizontal="center" vertical="center"/>
    </xf>
    <xf numFmtId="165" fontId="91" fillId="12" borderId="288" xfId="0" applyNumberFormat="1" applyFont="1" applyFill="1" applyBorder="1" applyAlignment="1">
      <alignment horizontal="center" vertical="center"/>
    </xf>
    <xf numFmtId="165" fontId="91" fillId="12" borderId="289" xfId="0" applyNumberFormat="1" applyFont="1" applyFill="1" applyBorder="1" applyAlignment="1">
      <alignment horizontal="center" vertical="center"/>
    </xf>
    <xf numFmtId="165" fontId="91" fillId="12" borderId="286" xfId="0" applyNumberFormat="1" applyFont="1" applyFill="1" applyBorder="1" applyAlignment="1">
      <alignment horizontal="center" vertical="center"/>
    </xf>
    <xf numFmtId="165" fontId="91" fillId="12" borderId="287" xfId="0" applyNumberFormat="1" applyFont="1" applyFill="1" applyBorder="1" applyAlignment="1">
      <alignment horizontal="center" vertical="center"/>
    </xf>
    <xf numFmtId="165" fontId="91" fillId="12" borderId="341" xfId="0" applyNumberFormat="1" applyFont="1" applyFill="1" applyBorder="1" applyAlignment="1">
      <alignment horizontal="center" vertical="center"/>
    </xf>
    <xf numFmtId="8" fontId="91" fillId="12" borderId="285" xfId="0" applyNumberFormat="1" applyFont="1" applyFill="1" applyBorder="1" applyAlignment="1">
      <alignment horizontal="center" vertical="center"/>
    </xf>
    <xf numFmtId="8" fontId="91" fillId="12" borderId="284" xfId="0" applyNumberFormat="1" applyFont="1" applyFill="1" applyBorder="1" applyAlignment="1">
      <alignment horizontal="center" vertical="center"/>
    </xf>
    <xf numFmtId="8" fontId="91" fillId="12" borderId="349" xfId="0" applyNumberFormat="1" applyFont="1" applyFill="1" applyBorder="1" applyAlignment="1">
      <alignment horizontal="center" vertical="center"/>
    </xf>
    <xf numFmtId="165" fontId="91" fillId="12" borderId="350" xfId="0" applyNumberFormat="1" applyFont="1" applyFill="1" applyBorder="1" applyAlignment="1">
      <alignment horizontal="center" vertical="center"/>
    </xf>
    <xf numFmtId="165" fontId="91" fillId="12" borderId="351" xfId="0" applyNumberFormat="1" applyFont="1" applyFill="1" applyBorder="1" applyAlignment="1">
      <alignment horizontal="center" vertical="center"/>
    </xf>
    <xf numFmtId="8" fontId="91" fillId="0" borderId="420" xfId="0" applyNumberFormat="1" applyFont="1" applyBorder="1" applyAlignment="1">
      <alignment horizontal="center" vertical="center"/>
    </xf>
    <xf numFmtId="8" fontId="91" fillId="12" borderId="422" xfId="0" applyNumberFormat="1" applyFont="1" applyFill="1" applyBorder="1" applyAlignment="1">
      <alignment horizontal="center" vertical="center"/>
    </xf>
    <xf numFmtId="165" fontId="91" fillId="0" borderId="423" xfId="0" applyNumberFormat="1" applyFont="1" applyBorder="1" applyAlignment="1">
      <alignment horizontal="center" vertical="center"/>
    </xf>
    <xf numFmtId="165" fontId="91" fillId="0" borderId="424" xfId="0" applyNumberFormat="1" applyFont="1" applyBorder="1" applyAlignment="1">
      <alignment horizontal="center" vertical="center"/>
    </xf>
    <xf numFmtId="0" fontId="91" fillId="0" borderId="425" xfId="0" applyFont="1" applyBorder="1" applyAlignment="1">
      <alignment horizontal="center" vertical="center"/>
    </xf>
    <xf numFmtId="165" fontId="91" fillId="0" borderId="426" xfId="0" applyNumberFormat="1" applyFont="1" applyBorder="1" applyAlignment="1">
      <alignment horizontal="center" vertical="center"/>
    </xf>
    <xf numFmtId="8" fontId="91" fillId="12" borderId="421" xfId="0" applyNumberFormat="1" applyFont="1" applyFill="1" applyBorder="1" applyAlignment="1">
      <alignment horizontal="center" vertical="center"/>
    </xf>
    <xf numFmtId="0" fontId="12" fillId="0" borderId="38" xfId="2" applyFont="1" applyBorder="1"/>
    <xf numFmtId="0" fontId="12" fillId="12" borderId="427" xfId="2" applyFont="1" applyFill="1" applyBorder="1"/>
    <xf numFmtId="0" fontId="12" fillId="30" borderId="428" xfId="2" applyFont="1" applyFill="1" applyBorder="1"/>
    <xf numFmtId="0" fontId="61" fillId="0" borderId="4" xfId="0" applyFont="1" applyBorder="1" applyAlignment="1">
      <alignment horizontal="left" vertical="center"/>
    </xf>
    <xf numFmtId="0" fontId="96" fillId="0" borderId="4" xfId="0" applyFont="1" applyBorder="1" applyAlignment="1">
      <alignment horizontal="left" vertical="center"/>
    </xf>
    <xf numFmtId="0" fontId="96" fillId="0" borderId="4" xfId="0" applyFont="1" applyBorder="1"/>
    <xf numFmtId="0" fontId="96" fillId="12" borderId="4" xfId="0" applyFont="1" applyFill="1" applyBorder="1" applyAlignment="1">
      <alignment horizontal="left" vertical="center"/>
    </xf>
    <xf numFmtId="0" fontId="96" fillId="12" borderId="4" xfId="0" applyFont="1" applyFill="1" applyBorder="1"/>
    <xf numFmtId="0" fontId="35" fillId="0" borderId="169" xfId="0" applyFont="1" applyBorder="1" applyAlignment="1">
      <alignment horizontal="left" vertical="center"/>
    </xf>
    <xf numFmtId="0" fontId="1" fillId="6" borderId="44" xfId="0" applyFont="1" applyFill="1" applyBorder="1"/>
    <xf numFmtId="0" fontId="92" fillId="0" borderId="67" xfId="0" applyFont="1" applyBorder="1"/>
    <xf numFmtId="0" fontId="92" fillId="12" borderId="67" xfId="0" applyFont="1" applyFill="1" applyBorder="1"/>
    <xf numFmtId="0" fontId="92" fillId="12" borderId="45" xfId="0" applyFont="1" applyFill="1" applyBorder="1"/>
    <xf numFmtId="0" fontId="92" fillId="0" borderId="36" xfId="0" applyFont="1" applyBorder="1"/>
    <xf numFmtId="0" fontId="92" fillId="12" borderId="31" xfId="0" applyFont="1" applyFill="1" applyBorder="1"/>
    <xf numFmtId="0" fontId="92" fillId="0" borderId="31" xfId="0" applyFont="1" applyBorder="1"/>
    <xf numFmtId="0" fontId="92" fillId="12" borderId="46" xfId="0" applyFont="1" applyFill="1" applyBorder="1"/>
    <xf numFmtId="0" fontId="1" fillId="9" borderId="431" xfId="0" applyFont="1" applyFill="1" applyBorder="1" applyAlignment="1">
      <alignment horizontal="center"/>
    </xf>
    <xf numFmtId="165" fontId="87" fillId="12" borderId="432" xfId="0" applyNumberFormat="1" applyFont="1" applyFill="1" applyBorder="1" applyAlignment="1">
      <alignment horizontal="center" vertical="center"/>
    </xf>
    <xf numFmtId="0" fontId="89" fillId="36" borderId="433" xfId="0" applyFont="1" applyFill="1" applyBorder="1" applyAlignment="1">
      <alignment horizontal="center" vertical="center"/>
    </xf>
    <xf numFmtId="0" fontId="89" fillId="36" borderId="434" xfId="0" applyFont="1" applyFill="1" applyBorder="1" applyAlignment="1">
      <alignment horizontal="center" vertical="center"/>
    </xf>
    <xf numFmtId="0" fontId="89" fillId="36" borderId="435" xfId="0" applyFont="1" applyFill="1" applyBorder="1" applyAlignment="1">
      <alignment horizontal="center" vertical="center"/>
    </xf>
    <xf numFmtId="0" fontId="89" fillId="36" borderId="436" xfId="0" applyFont="1" applyFill="1" applyBorder="1" applyAlignment="1">
      <alignment horizontal="center" vertical="center"/>
    </xf>
    <xf numFmtId="8" fontId="91" fillId="40" borderId="434" xfId="0" applyNumberFormat="1" applyFont="1" applyFill="1" applyBorder="1" applyAlignment="1">
      <alignment horizontal="center" vertical="center"/>
    </xf>
    <xf numFmtId="8" fontId="91" fillId="0" borderId="436" xfId="0" applyNumberFormat="1" applyFont="1" applyBorder="1" applyAlignment="1">
      <alignment horizontal="center" vertical="center"/>
    </xf>
    <xf numFmtId="0" fontId="12" fillId="0" borderId="35" xfId="2" applyFont="1" applyBorder="1"/>
    <xf numFmtId="0" fontId="12" fillId="12" borderId="35" xfId="2" applyFont="1" applyFill="1" applyBorder="1"/>
    <xf numFmtId="0" fontId="12" fillId="0" borderId="35" xfId="2" applyFont="1" applyFill="1" applyBorder="1"/>
    <xf numFmtId="0" fontId="1" fillId="9" borderId="437" xfId="0" applyFont="1" applyFill="1" applyBorder="1" applyAlignment="1">
      <alignment horizontal="center" vertical="center"/>
    </xf>
    <xf numFmtId="0" fontId="1" fillId="9" borderId="13" xfId="0" applyFont="1" applyFill="1" applyBorder="1" applyAlignment="1">
      <alignment horizontal="center" vertical="center"/>
    </xf>
    <xf numFmtId="0" fontId="1" fillId="9" borderId="13" xfId="0" applyFont="1" applyFill="1" applyBorder="1"/>
    <xf numFmtId="0" fontId="1" fillId="9" borderId="437" xfId="0" applyFont="1" applyFill="1" applyBorder="1" applyAlignment="1">
      <alignment horizontal="center" vertical="center" wrapText="1"/>
    </xf>
    <xf numFmtId="0" fontId="1" fillId="9" borderId="437" xfId="0" applyFont="1" applyFill="1" applyBorder="1"/>
    <xf numFmtId="0" fontId="61" fillId="12" borderId="414" xfId="0" applyFont="1" applyFill="1" applyBorder="1" applyAlignment="1">
      <alignment horizontal="left" vertical="center"/>
    </xf>
    <xf numFmtId="0" fontId="60" fillId="0" borderId="407" xfId="0" applyFont="1" applyBorder="1"/>
    <xf numFmtId="0" fontId="60" fillId="12" borderId="407" xfId="0" applyFont="1" applyFill="1" applyBorder="1"/>
    <xf numFmtId="0" fontId="97" fillId="0" borderId="407" xfId="2" applyFont="1" applyFill="1" applyBorder="1"/>
    <xf numFmtId="0" fontId="9" fillId="6" borderId="99" xfId="0" applyFont="1" applyFill="1" applyBorder="1"/>
    <xf numFmtId="0" fontId="60" fillId="0" borderId="439" xfId="0" applyFont="1" applyBorder="1"/>
    <xf numFmtId="0" fontId="60" fillId="12" borderId="439" xfId="0" applyFont="1" applyFill="1" applyBorder="1"/>
    <xf numFmtId="0" fontId="9" fillId="7" borderId="99" xfId="0" applyFont="1" applyFill="1" applyBorder="1"/>
    <xf numFmtId="0" fontId="60" fillId="12" borderId="440" xfId="0" applyFont="1" applyFill="1" applyBorder="1"/>
    <xf numFmtId="0" fontId="60" fillId="0" borderId="441" xfId="0" applyFont="1" applyBorder="1"/>
    <xf numFmtId="0" fontId="60" fillId="12" borderId="442" xfId="0" applyFont="1" applyFill="1" applyBorder="1"/>
    <xf numFmtId="0" fontId="60" fillId="0" borderId="442" xfId="0" applyFont="1" applyBorder="1"/>
    <xf numFmtId="0" fontId="9" fillId="8" borderId="99" xfId="0" applyFont="1" applyFill="1" applyBorder="1"/>
    <xf numFmtId="0" fontId="1" fillId="9" borderId="443" xfId="0" applyFont="1" applyFill="1" applyBorder="1" applyAlignment="1">
      <alignment horizontal="center" vertical="center"/>
    </xf>
    <xf numFmtId="0" fontId="1" fillId="9" borderId="99" xfId="0" applyFont="1" applyFill="1" applyBorder="1" applyAlignment="1">
      <alignment horizontal="center" vertical="center"/>
    </xf>
    <xf numFmtId="0" fontId="48" fillId="2" borderId="444" xfId="0" applyFont="1" applyFill="1" applyBorder="1"/>
    <xf numFmtId="0" fontId="1" fillId="6" borderId="446" xfId="0" applyFont="1" applyFill="1" applyBorder="1"/>
    <xf numFmtId="0" fontId="0" fillId="0" borderId="447" xfId="0" applyBorder="1"/>
    <xf numFmtId="0" fontId="9" fillId="7" borderId="446" xfId="0" applyFont="1" applyFill="1" applyBorder="1"/>
    <xf numFmtId="0" fontId="0" fillId="0" borderId="448" xfId="0" applyBorder="1"/>
    <xf numFmtId="0" fontId="0" fillId="12" borderId="449" xfId="0" applyFill="1" applyBorder="1"/>
    <xf numFmtId="0" fontId="0" fillId="0" borderId="449" xfId="0" applyBorder="1"/>
    <xf numFmtId="0" fontId="1" fillId="30" borderId="450" xfId="0" applyFont="1" applyFill="1" applyBorder="1"/>
    <xf numFmtId="0" fontId="1" fillId="30" borderId="451" xfId="0" applyFont="1" applyFill="1" applyBorder="1"/>
    <xf numFmtId="0" fontId="0" fillId="30" borderId="451" xfId="0" applyFill="1" applyBorder="1"/>
    <xf numFmtId="0" fontId="0" fillId="30" borderId="446" xfId="0" applyFill="1" applyBorder="1"/>
    <xf numFmtId="0" fontId="0" fillId="30" borderId="445" xfId="0" applyFill="1" applyBorder="1"/>
    <xf numFmtId="0" fontId="7" fillId="6" borderId="452" xfId="0" applyFont="1" applyFill="1" applyBorder="1"/>
    <xf numFmtId="0" fontId="17" fillId="0" borderId="453" xfId="2" applyFont="1" applyBorder="1"/>
    <xf numFmtId="0" fontId="7" fillId="7" borderId="452" xfId="0" applyFont="1" applyFill="1" applyBorder="1"/>
    <xf numFmtId="0" fontId="17" fillId="0" borderId="454" xfId="2" applyFont="1" applyFill="1" applyBorder="1"/>
    <xf numFmtId="0" fontId="12" fillId="12" borderId="416" xfId="2" applyFont="1" applyFill="1" applyBorder="1"/>
    <xf numFmtId="0" fontId="17" fillId="12" borderId="416" xfId="2" applyFont="1" applyFill="1" applyBorder="1"/>
    <xf numFmtId="0" fontId="66" fillId="9" borderId="452" xfId="2" applyFont="1" applyFill="1" applyBorder="1"/>
    <xf numFmtId="0" fontId="1" fillId="9" borderId="452" xfId="0" applyFont="1" applyFill="1" applyBorder="1"/>
    <xf numFmtId="0" fontId="9" fillId="9" borderId="455" xfId="0" applyFont="1" applyFill="1" applyBorder="1"/>
    <xf numFmtId="0" fontId="17" fillId="30" borderId="456" xfId="2" applyFont="1" applyFill="1" applyBorder="1"/>
    <xf numFmtId="0" fontId="17" fillId="30" borderId="457" xfId="2" applyFont="1" applyFill="1" applyBorder="1"/>
    <xf numFmtId="0" fontId="17" fillId="12" borderId="457" xfId="2" applyFont="1" applyFill="1" applyBorder="1"/>
    <xf numFmtId="0" fontId="17" fillId="0" borderId="457" xfId="2" applyFont="1" applyBorder="1"/>
    <xf numFmtId="0" fontId="17" fillId="0" borderId="418" xfId="2" applyFont="1" applyBorder="1"/>
    <xf numFmtId="0" fontId="17" fillId="12" borderId="458" xfId="2" applyFont="1" applyFill="1" applyBorder="1"/>
    <xf numFmtId="0" fontId="17" fillId="0" borderId="457" xfId="2" applyFont="1" applyFill="1" applyBorder="1"/>
    <xf numFmtId="0" fontId="17" fillId="30" borderId="459" xfId="2" applyFont="1" applyFill="1" applyBorder="1"/>
    <xf numFmtId="0" fontId="12" fillId="12" borderId="457" xfId="2" applyFont="1" applyFill="1" applyBorder="1"/>
    <xf numFmtId="0" fontId="12" fillId="0" borderId="459" xfId="2" applyFont="1" applyFill="1" applyBorder="1"/>
    <xf numFmtId="0" fontId="12" fillId="30" borderId="458" xfId="2" applyFont="1" applyFill="1" applyBorder="1"/>
    <xf numFmtId="0" fontId="12" fillId="0" borderId="457" xfId="2" applyFont="1" applyFill="1" applyBorder="1"/>
    <xf numFmtId="0" fontId="7" fillId="6" borderId="98" xfId="0" applyFont="1" applyFill="1" applyBorder="1"/>
    <xf numFmtId="0" fontId="12" fillId="0" borderId="460" xfId="2" applyFont="1" applyBorder="1"/>
    <xf numFmtId="0" fontId="12" fillId="12" borderId="460" xfId="2" applyFont="1" applyFill="1" applyBorder="1"/>
    <xf numFmtId="0" fontId="12" fillId="0" borderId="460" xfId="2" applyFont="1" applyFill="1" applyBorder="1"/>
    <xf numFmtId="0" fontId="7" fillId="7" borderId="98" xfId="0" applyFont="1" applyFill="1" applyBorder="1"/>
    <xf numFmtId="0" fontId="12" fillId="12" borderId="461" xfId="2" applyFont="1" applyFill="1" applyBorder="1"/>
    <xf numFmtId="0" fontId="12" fillId="0" borderId="414" xfId="2" applyFont="1" applyBorder="1"/>
    <xf numFmtId="0" fontId="12" fillId="12" borderId="462" xfId="2" applyFont="1" applyFill="1" applyBorder="1"/>
    <xf numFmtId="0" fontId="12" fillId="0" borderId="462" xfId="2" applyFont="1" applyBorder="1"/>
    <xf numFmtId="0" fontId="7" fillId="8" borderId="98" xfId="0" applyFont="1" applyFill="1" applyBorder="1"/>
    <xf numFmtId="0" fontId="66" fillId="9" borderId="98" xfId="2" applyNumberFormat="1" applyFont="1" applyFill="1" applyBorder="1"/>
    <xf numFmtId="0" fontId="1" fillId="9" borderId="98" xfId="0" applyFont="1" applyFill="1" applyBorder="1"/>
    <xf numFmtId="0" fontId="9" fillId="9" borderId="463" xfId="0" applyFont="1" applyFill="1" applyBorder="1" applyAlignment="1">
      <alignment wrapText="1"/>
    </xf>
    <xf numFmtId="0" fontId="12" fillId="12" borderId="98" xfId="2" applyFont="1" applyFill="1" applyBorder="1"/>
    <xf numFmtId="0" fontId="12" fillId="0" borderId="375" xfId="2" applyFont="1" applyBorder="1"/>
    <xf numFmtId="0" fontId="12" fillId="30" borderId="464" xfId="2" applyFont="1" applyFill="1" applyBorder="1"/>
    <xf numFmtId="0" fontId="12" fillId="12" borderId="464" xfId="2" applyFont="1" applyFill="1" applyBorder="1"/>
    <xf numFmtId="0" fontId="12" fillId="0" borderId="464" xfId="2" applyFont="1" applyBorder="1"/>
    <xf numFmtId="0" fontId="12" fillId="0" borderId="465" xfId="2" applyFont="1" applyBorder="1"/>
    <xf numFmtId="0" fontId="12" fillId="12" borderId="466" xfId="2" applyFont="1" applyFill="1" applyBorder="1"/>
    <xf numFmtId="0" fontId="12" fillId="0" borderId="464" xfId="2" applyFont="1" applyFill="1" applyBorder="1"/>
    <xf numFmtId="0" fontId="12" fillId="12" borderId="465" xfId="2" applyFont="1" applyFill="1" applyBorder="1"/>
    <xf numFmtId="0" fontId="12" fillId="0" borderId="467" xfId="2" applyFont="1" applyFill="1" applyBorder="1"/>
    <xf numFmtId="0" fontId="12" fillId="12" borderId="468" xfId="2" applyFont="1" applyFill="1" applyBorder="1"/>
    <xf numFmtId="0" fontId="12" fillId="0" borderId="469" xfId="2" applyFont="1" applyFill="1" applyBorder="1"/>
    <xf numFmtId="0" fontId="12" fillId="12" borderId="470" xfId="2" applyFont="1" applyFill="1" applyBorder="1"/>
    <xf numFmtId="0" fontId="12" fillId="0" borderId="471" xfId="2" applyFont="1" applyFill="1" applyBorder="1"/>
    <xf numFmtId="0" fontId="12" fillId="0" borderId="472" xfId="2" applyFont="1" applyFill="1" applyBorder="1"/>
    <xf numFmtId="0" fontId="6" fillId="2" borderId="98" xfId="0" applyFont="1" applyFill="1" applyBorder="1"/>
    <xf numFmtId="0" fontId="1" fillId="2" borderId="473" xfId="0" applyFont="1" applyFill="1" applyBorder="1" applyAlignment="1">
      <alignment horizontal="center"/>
    </xf>
    <xf numFmtId="0" fontId="12" fillId="12" borderId="86" xfId="2" applyFont="1" applyFill="1" applyBorder="1"/>
    <xf numFmtId="0" fontId="12" fillId="0" borderId="88" xfId="2" applyFont="1" applyFill="1" applyBorder="1"/>
    <xf numFmtId="0" fontId="12" fillId="0" borderId="474" xfId="2" applyFont="1" applyBorder="1"/>
    <xf numFmtId="0" fontId="12" fillId="12" borderId="474" xfId="2" applyFont="1" applyFill="1" applyBorder="1"/>
    <xf numFmtId="0" fontId="12" fillId="0" borderId="474" xfId="2" applyFont="1" applyFill="1" applyBorder="1"/>
    <xf numFmtId="0" fontId="7" fillId="7" borderId="475" xfId="0" applyFont="1" applyFill="1" applyBorder="1"/>
    <xf numFmtId="0" fontId="12" fillId="12" borderId="476" xfId="2" applyFont="1" applyFill="1" applyBorder="1"/>
    <xf numFmtId="0" fontId="12" fillId="0" borderId="477" xfId="2" applyFont="1" applyBorder="1"/>
    <xf numFmtId="0" fontId="12" fillId="12" borderId="478" xfId="2" applyFont="1" applyFill="1" applyBorder="1"/>
    <xf numFmtId="0" fontId="12" fillId="0" borderId="478" xfId="2" applyFont="1" applyBorder="1"/>
    <xf numFmtId="0" fontId="12" fillId="0" borderId="478" xfId="2" applyFont="1" applyFill="1" applyBorder="1"/>
    <xf numFmtId="0" fontId="7" fillId="8" borderId="475" xfId="0" applyFont="1" applyFill="1" applyBorder="1"/>
    <xf numFmtId="0" fontId="12" fillId="12" borderId="475" xfId="2" applyFont="1" applyFill="1" applyBorder="1"/>
    <xf numFmtId="0" fontId="66" fillId="9" borderId="475" xfId="2" applyNumberFormat="1" applyFont="1" applyFill="1" applyBorder="1"/>
    <xf numFmtId="0" fontId="65" fillId="9" borderId="475" xfId="0" applyFont="1" applyFill="1" applyBorder="1" applyAlignment="1">
      <alignment horizontal="right" wrapText="1"/>
    </xf>
    <xf numFmtId="0" fontId="65" fillId="9" borderId="475" xfId="0" applyFont="1" applyFill="1" applyBorder="1" applyAlignment="1">
      <alignment horizontal="right" vertical="top"/>
    </xf>
    <xf numFmtId="0" fontId="9" fillId="9" borderId="479" xfId="0" applyFont="1" applyFill="1" applyBorder="1"/>
    <xf numFmtId="0" fontId="12" fillId="0" borderId="480" xfId="2" applyFont="1" applyBorder="1"/>
    <xf numFmtId="0" fontId="12" fillId="30" borderId="481" xfId="2" applyFont="1" applyFill="1" applyBorder="1"/>
    <xf numFmtId="0" fontId="12" fillId="12" borderId="481" xfId="2" applyFont="1" applyFill="1" applyBorder="1"/>
    <xf numFmtId="0" fontId="12" fillId="0" borderId="481" xfId="2" applyFont="1" applyBorder="1"/>
    <xf numFmtId="0" fontId="12" fillId="0" borderId="482" xfId="2" applyFont="1" applyBorder="1"/>
    <xf numFmtId="0" fontId="12" fillId="12" borderId="483" xfId="2" applyFont="1" applyFill="1" applyBorder="1"/>
    <xf numFmtId="0" fontId="12" fillId="0" borderId="484" xfId="2" applyFont="1" applyFill="1" applyBorder="1"/>
    <xf numFmtId="0" fontId="12" fillId="0" borderId="481" xfId="2" applyFont="1" applyFill="1" applyBorder="1"/>
    <xf numFmtId="0" fontId="12" fillId="12" borderId="485" xfId="2" applyFont="1" applyFill="1" applyBorder="1"/>
    <xf numFmtId="0" fontId="12" fillId="0" borderId="486" xfId="2" applyFont="1" applyFill="1" applyBorder="1"/>
    <xf numFmtId="0" fontId="9" fillId="9" borderId="475" xfId="0" applyFont="1" applyFill="1" applyBorder="1"/>
    <xf numFmtId="0" fontId="7" fillId="6" borderId="43" xfId="0" applyFont="1" applyFill="1" applyBorder="1"/>
    <xf numFmtId="0" fontId="7" fillId="7" borderId="43" xfId="0" applyFont="1" applyFill="1" applyBorder="1"/>
    <xf numFmtId="0" fontId="12" fillId="12" borderId="77" xfId="2" applyFont="1" applyFill="1" applyBorder="1"/>
    <xf numFmtId="0" fontId="12" fillId="0" borderId="74" xfId="2" applyFont="1" applyBorder="1"/>
    <xf numFmtId="0" fontId="12" fillId="12" borderId="30" xfId="2" applyFont="1" applyFill="1" applyBorder="1"/>
    <xf numFmtId="0" fontId="12" fillId="0" borderId="30" xfId="2" applyFont="1" applyBorder="1"/>
    <xf numFmtId="0" fontId="12" fillId="12" borderId="37" xfId="2" applyFont="1" applyFill="1" applyBorder="1"/>
    <xf numFmtId="0" fontId="7" fillId="8" borderId="43" xfId="0" applyFont="1" applyFill="1" applyBorder="1"/>
    <xf numFmtId="0" fontId="66" fillId="9" borderId="43" xfId="2" applyFont="1" applyFill="1" applyBorder="1"/>
    <xf numFmtId="0" fontId="65" fillId="9" borderId="43" xfId="0" applyFont="1" applyFill="1" applyBorder="1" applyAlignment="1">
      <alignment horizontal="right" wrapText="1"/>
    </xf>
    <xf numFmtId="0" fontId="64" fillId="9" borderId="43" xfId="0" applyFont="1" applyFill="1" applyBorder="1" applyAlignment="1">
      <alignment horizontal="right" vertical="top"/>
    </xf>
    <xf numFmtId="8" fontId="64" fillId="9" borderId="0" xfId="0" applyNumberFormat="1" applyFont="1" applyFill="1" applyAlignment="1">
      <alignment horizontal="left" vertical="top"/>
    </xf>
    <xf numFmtId="0" fontId="9" fillId="9" borderId="487" xfId="0" applyFont="1" applyFill="1" applyBorder="1"/>
    <xf numFmtId="0" fontId="12" fillId="12" borderId="43" xfId="2" applyFont="1" applyFill="1" applyBorder="1"/>
    <xf numFmtId="0" fontId="12" fillId="0" borderId="331" xfId="2" applyFont="1" applyBorder="1"/>
    <xf numFmtId="0" fontId="12" fillId="30" borderId="80" xfId="2" applyFont="1" applyFill="1" applyBorder="1"/>
    <xf numFmtId="0" fontId="12" fillId="12" borderId="80" xfId="2" applyFont="1" applyFill="1" applyBorder="1"/>
    <xf numFmtId="0" fontId="12" fillId="0" borderId="80" xfId="2" applyFont="1" applyBorder="1"/>
    <xf numFmtId="0" fontId="12" fillId="0" borderId="488" xfId="2" applyFont="1" applyBorder="1"/>
    <xf numFmtId="0" fontId="12" fillId="12" borderId="489" xfId="2" applyFont="1" applyFill="1" applyBorder="1"/>
    <xf numFmtId="0" fontId="12" fillId="0" borderId="80" xfId="2" applyFont="1" applyFill="1" applyBorder="1"/>
    <xf numFmtId="0" fontId="12" fillId="12" borderId="488" xfId="2" applyFont="1" applyFill="1" applyBorder="1"/>
    <xf numFmtId="0" fontId="12" fillId="0" borderId="490" xfId="2" applyFont="1" applyFill="1" applyBorder="1"/>
    <xf numFmtId="0" fontId="12" fillId="12" borderId="491" xfId="2" applyFont="1" applyFill="1" applyBorder="1"/>
    <xf numFmtId="0" fontId="12" fillId="0" borderId="492" xfId="2" applyFont="1" applyFill="1" applyBorder="1"/>
    <xf numFmtId="0" fontId="12" fillId="12" borderId="493" xfId="2" applyFont="1" applyFill="1" applyBorder="1"/>
    <xf numFmtId="0" fontId="12" fillId="0" borderId="494" xfId="2" applyFont="1" applyFill="1" applyBorder="1"/>
    <xf numFmtId="0" fontId="9" fillId="9" borderId="43" xfId="0" applyFont="1" applyFill="1" applyBorder="1"/>
    <xf numFmtId="0" fontId="7" fillId="6" borderId="475" xfId="0" applyFont="1" applyFill="1" applyBorder="1"/>
    <xf numFmtId="0" fontId="12" fillId="12" borderId="495" xfId="2" applyFont="1" applyFill="1" applyBorder="1"/>
    <xf numFmtId="0" fontId="66" fillId="9" borderId="475" xfId="2" applyFont="1" applyFill="1" applyBorder="1"/>
    <xf numFmtId="0" fontId="64" fillId="9" borderId="475" xfId="0" applyFont="1" applyFill="1" applyBorder="1" applyAlignment="1">
      <alignment horizontal="right" vertical="top"/>
    </xf>
    <xf numFmtId="0" fontId="12" fillId="12" borderId="486" xfId="2" applyFont="1" applyFill="1" applyBorder="1"/>
    <xf numFmtId="0" fontId="12" fillId="12" borderId="482" xfId="2" applyFont="1" applyFill="1" applyBorder="1"/>
    <xf numFmtId="0" fontId="12" fillId="0" borderId="496" xfId="2" applyFont="1" applyFill="1" applyBorder="1"/>
    <xf numFmtId="0" fontId="12" fillId="12" borderId="497" xfId="2" applyFont="1" applyFill="1" applyBorder="1"/>
    <xf numFmtId="0" fontId="12" fillId="0" borderId="498" xfId="2" applyFont="1" applyFill="1" applyBorder="1"/>
    <xf numFmtId="0" fontId="12" fillId="12" borderId="499" xfId="2" applyFont="1" applyFill="1" applyBorder="1"/>
    <xf numFmtId="0" fontId="12" fillId="0" borderId="500" xfId="2" applyFont="1" applyFill="1" applyBorder="1"/>
    <xf numFmtId="165" fontId="80" fillId="12" borderId="4" xfId="0" applyNumberFormat="1" applyFont="1" applyFill="1" applyBorder="1" applyAlignment="1">
      <alignment horizontal="left" vertical="center"/>
    </xf>
    <xf numFmtId="0" fontId="35" fillId="0" borderId="30" xfId="0" applyFont="1" applyBorder="1" applyAlignment="1">
      <alignment horizontal="right" vertical="center"/>
    </xf>
    <xf numFmtId="165" fontId="35" fillId="12" borderId="30" xfId="0" applyNumberFormat="1" applyFont="1" applyFill="1" applyBorder="1" applyAlignment="1">
      <alignment horizontal="right" vertical="center"/>
    </xf>
    <xf numFmtId="0" fontId="98" fillId="0" borderId="4" xfId="0" applyFont="1" applyBorder="1" applyAlignment="1">
      <alignment horizontal="left" vertical="center"/>
    </xf>
    <xf numFmtId="0" fontId="98" fillId="12" borderId="4" xfId="0" applyFont="1" applyFill="1" applyBorder="1" applyAlignment="1">
      <alignment horizontal="left" vertical="center"/>
    </xf>
    <xf numFmtId="0" fontId="49" fillId="0" borderId="30" xfId="2" applyFont="1" applyFill="1" applyBorder="1" applyAlignment="1">
      <alignment horizontal="left" vertical="center"/>
    </xf>
    <xf numFmtId="0" fontId="84" fillId="0" borderId="31" xfId="0" applyFont="1" applyBorder="1"/>
    <xf numFmtId="0" fontId="49" fillId="12" borderId="30" xfId="2" applyFont="1" applyFill="1" applyBorder="1" applyAlignment="1">
      <alignment horizontal="left" vertical="center"/>
    </xf>
    <xf numFmtId="0" fontId="84" fillId="12" borderId="31" xfId="0" applyFont="1" applyFill="1" applyBorder="1"/>
    <xf numFmtId="0" fontId="60" fillId="13" borderId="6" xfId="0" applyFont="1" applyFill="1" applyBorder="1"/>
    <xf numFmtId="0" fontId="60" fillId="12" borderId="7" xfId="0" applyFont="1" applyFill="1" applyBorder="1"/>
    <xf numFmtId="0" fontId="97" fillId="0" borderId="416" xfId="2" applyFont="1" applyFill="1" applyBorder="1" applyAlignment="1">
      <alignment horizontal="left" vertical="center"/>
    </xf>
    <xf numFmtId="0" fontId="98" fillId="0" borderId="31" xfId="0" applyFont="1" applyBorder="1"/>
    <xf numFmtId="0" fontId="97" fillId="12" borderId="416" xfId="2" applyFont="1" applyFill="1" applyBorder="1" applyAlignment="1">
      <alignment horizontal="left" vertical="center"/>
    </xf>
    <xf numFmtId="0" fontId="98" fillId="12" borderId="31" xfId="0" applyFont="1" applyFill="1" applyBorder="1"/>
    <xf numFmtId="165" fontId="95" fillId="12" borderId="4" xfId="0" applyNumberFormat="1" applyFont="1" applyFill="1" applyBorder="1" applyAlignment="1">
      <alignment horizontal="left" vertical="center"/>
    </xf>
    <xf numFmtId="164" fontId="75" fillId="31" borderId="474" xfId="0" applyNumberFormat="1" applyFont="1" applyFill="1" applyBorder="1" applyAlignment="1">
      <alignment horizontal="left"/>
    </xf>
    <xf numFmtId="0" fontId="75" fillId="32" borderId="474" xfId="0" applyFont="1" applyFill="1" applyBorder="1"/>
    <xf numFmtId="164" fontId="75" fillId="31" borderId="481" xfId="0" applyNumberFormat="1" applyFont="1" applyFill="1" applyBorder="1" applyAlignment="1">
      <alignment horizontal="left"/>
    </xf>
    <xf numFmtId="0" fontId="99" fillId="0" borderId="4" xfId="0" applyFont="1" applyBorder="1" applyAlignment="1">
      <alignment horizontal="left" vertical="center"/>
    </xf>
    <xf numFmtId="0" fontId="99" fillId="12" borderId="4" xfId="0" applyFont="1" applyFill="1" applyBorder="1" applyAlignment="1">
      <alignment horizontal="left" vertical="center"/>
    </xf>
    <xf numFmtId="165" fontId="100" fillId="12" borderId="4" xfId="0" applyNumberFormat="1" applyFont="1" applyFill="1" applyBorder="1" applyAlignment="1">
      <alignment horizontal="left" vertical="center"/>
    </xf>
    <xf numFmtId="0" fontId="101" fillId="0" borderId="35" xfId="0" applyFont="1" applyBorder="1"/>
    <xf numFmtId="0" fontId="101" fillId="12" borderId="35" xfId="0" applyFont="1" applyFill="1" applyBorder="1"/>
    <xf numFmtId="0" fontId="101" fillId="0" borderId="6" xfId="0" applyFont="1" applyBorder="1"/>
    <xf numFmtId="0" fontId="101" fillId="12" borderId="74" xfId="0" applyFont="1" applyFill="1" applyBorder="1"/>
    <xf numFmtId="0" fontId="101" fillId="0" borderId="74" xfId="0" applyFont="1" applyBorder="1"/>
    <xf numFmtId="0" fontId="101" fillId="12" borderId="30" xfId="0" applyFont="1" applyFill="1" applyBorder="1"/>
    <xf numFmtId="0" fontId="101" fillId="0" borderId="30" xfId="0" applyFont="1" applyBorder="1"/>
    <xf numFmtId="0" fontId="101" fillId="12" borderId="37" xfId="0" applyFont="1" applyFill="1" applyBorder="1"/>
    <xf numFmtId="0" fontId="101" fillId="13" borderId="35" xfId="0" applyFont="1" applyFill="1" applyBorder="1"/>
    <xf numFmtId="0" fontId="101" fillId="12" borderId="80" xfId="0" applyFont="1" applyFill="1" applyBorder="1"/>
    <xf numFmtId="0" fontId="64" fillId="9" borderId="475" xfId="0" applyFont="1" applyFill="1" applyBorder="1" applyAlignment="1">
      <alignment horizontal="right"/>
    </xf>
    <xf numFmtId="164" fontId="35" fillId="12" borderId="502" xfId="0" applyNumberFormat="1" applyFont="1" applyFill="1" applyBorder="1" applyAlignment="1">
      <alignment horizontal="center" vertical="center"/>
    </xf>
    <xf numFmtId="164" fontId="35" fillId="12" borderId="503" xfId="0" applyNumberFormat="1" applyFont="1" applyFill="1" applyBorder="1" applyAlignment="1">
      <alignment horizontal="center" vertical="center"/>
    </xf>
    <xf numFmtId="0" fontId="12" fillId="0" borderId="504" xfId="2" applyFont="1" applyFill="1" applyBorder="1"/>
    <xf numFmtId="165" fontId="35" fillId="12" borderId="327" xfId="0" applyNumberFormat="1" applyFont="1" applyFill="1" applyBorder="1" applyAlignment="1">
      <alignment horizontal="center" vertical="center"/>
    </xf>
    <xf numFmtId="0" fontId="35" fillId="0" borderId="31" xfId="0" applyFont="1" applyBorder="1" applyAlignment="1">
      <alignment horizontal="center" vertical="center"/>
    </xf>
    <xf numFmtId="0" fontId="84" fillId="0" borderId="4" xfId="0" applyFont="1" applyBorder="1" applyAlignment="1">
      <alignment horizontal="left" vertical="center"/>
    </xf>
    <xf numFmtId="0" fontId="84" fillId="12" borderId="4" xfId="0" applyFont="1" applyFill="1" applyBorder="1" applyAlignment="1">
      <alignment horizontal="left" vertical="center"/>
    </xf>
    <xf numFmtId="165" fontId="95" fillId="12" borderId="31" xfId="0" applyNumberFormat="1" applyFont="1" applyFill="1" applyBorder="1" applyAlignment="1">
      <alignment horizontal="left" vertical="center"/>
    </xf>
    <xf numFmtId="0" fontId="1" fillId="9" borderId="51" xfId="0" applyFont="1" applyFill="1" applyBorder="1" applyAlignment="1">
      <alignment horizontal="right" vertical="center"/>
    </xf>
    <xf numFmtId="0" fontId="1" fillId="9" borderId="452" xfId="0" applyFont="1" applyFill="1" applyBorder="1" applyAlignment="1">
      <alignment horizontal="center" vertical="center"/>
    </xf>
    <xf numFmtId="164" fontId="87" fillId="13" borderId="328" xfId="0" applyNumberFormat="1" applyFont="1" applyFill="1" applyBorder="1" applyAlignment="1">
      <alignment horizontal="center" vertical="center"/>
    </xf>
    <xf numFmtId="164" fontId="87" fillId="0" borderId="505" xfId="0" applyNumberFormat="1" applyFont="1" applyBorder="1" applyAlignment="1">
      <alignment horizontal="left" vertical="center"/>
    </xf>
    <xf numFmtId="164" fontId="87" fillId="0" borderId="505" xfId="0" applyNumberFormat="1" applyFont="1" applyBorder="1" applyAlignment="1">
      <alignment horizontal="center" vertical="center"/>
    </xf>
    <xf numFmtId="165" fontId="35" fillId="12" borderId="506" xfId="0" applyNumberFormat="1" applyFont="1" applyFill="1" applyBorder="1" applyAlignment="1">
      <alignment horizontal="center" vertical="center"/>
    </xf>
    <xf numFmtId="164" fontId="87" fillId="0" borderId="507" xfId="0" applyNumberFormat="1" applyFont="1" applyBorder="1" applyAlignment="1">
      <alignment horizontal="center" vertical="center"/>
    </xf>
    <xf numFmtId="164" fontId="87" fillId="0" borderId="508" xfId="0" applyNumberFormat="1" applyFont="1" applyBorder="1" applyAlignment="1">
      <alignment horizontal="center" vertical="center"/>
    </xf>
    <xf numFmtId="164" fontId="87" fillId="0" borderId="509" xfId="0" applyNumberFormat="1" applyFont="1" applyBorder="1" applyAlignment="1">
      <alignment horizontal="left" vertical="center"/>
    </xf>
    <xf numFmtId="164" fontId="87" fillId="0" borderId="510" xfId="0" applyNumberFormat="1" applyFont="1" applyBorder="1" applyAlignment="1">
      <alignment horizontal="center" vertical="center"/>
    </xf>
    <xf numFmtId="164" fontId="35" fillId="12" borderId="511" xfId="0" applyNumberFormat="1" applyFont="1" applyFill="1" applyBorder="1" applyAlignment="1">
      <alignment horizontal="center" vertical="center"/>
    </xf>
    <xf numFmtId="0" fontId="12" fillId="0" borderId="8" xfId="2" applyFont="1" applyFill="1" applyBorder="1"/>
    <xf numFmtId="0" fontId="9" fillId="9" borderId="512" xfId="0" applyFont="1" applyFill="1" applyBorder="1"/>
    <xf numFmtId="0" fontId="1" fillId="9" borderId="512" xfId="0" applyFont="1" applyFill="1" applyBorder="1"/>
    <xf numFmtId="164" fontId="35" fillId="12" borderId="169" xfId="0" applyNumberFormat="1" applyFont="1" applyFill="1" applyBorder="1" applyAlignment="1">
      <alignment horizontal="center" vertical="center"/>
    </xf>
    <xf numFmtId="164" fontId="87" fillId="0" borderId="513" xfId="0" applyNumberFormat="1" applyFont="1" applyBorder="1" applyAlignment="1">
      <alignment horizontal="center" vertical="center"/>
    </xf>
    <xf numFmtId="164" fontId="87" fillId="13" borderId="514" xfId="0" applyNumberFormat="1" applyFont="1" applyFill="1" applyBorder="1" applyAlignment="1">
      <alignment horizontal="center" vertical="center"/>
    </xf>
    <xf numFmtId="165" fontId="35" fillId="12" borderId="515" xfId="0" applyNumberFormat="1" applyFont="1" applyFill="1" applyBorder="1" applyAlignment="1">
      <alignment horizontal="center" vertical="center"/>
    </xf>
    <xf numFmtId="165" fontId="35" fillId="12" borderId="516" xfId="0" applyNumberFormat="1" applyFont="1" applyFill="1" applyBorder="1" applyAlignment="1">
      <alignment horizontal="center" vertical="center"/>
    </xf>
    <xf numFmtId="165" fontId="35" fillId="12" borderId="517" xfId="0" applyNumberFormat="1" applyFont="1" applyFill="1" applyBorder="1" applyAlignment="1">
      <alignment horizontal="center" vertical="center"/>
    </xf>
    <xf numFmtId="165" fontId="35" fillId="12" borderId="161" xfId="0" applyNumberFormat="1" applyFont="1" applyFill="1" applyBorder="1" applyAlignment="1">
      <alignment horizontal="center" vertical="center"/>
    </xf>
    <xf numFmtId="164" fontId="87" fillId="0" borderId="120" xfId="0" applyNumberFormat="1" applyFont="1" applyBorder="1" applyAlignment="1">
      <alignment horizontal="center" vertical="center"/>
    </xf>
    <xf numFmtId="164" fontId="87" fillId="12" borderId="518" xfId="0" applyNumberFormat="1" applyFont="1" applyFill="1" applyBorder="1" applyAlignment="1">
      <alignment horizontal="center" vertical="center"/>
    </xf>
    <xf numFmtId="0" fontId="89" fillId="36" borderId="272" xfId="0" applyFont="1" applyFill="1" applyBorder="1" applyAlignment="1">
      <alignment horizontal="center" vertical="center"/>
    </xf>
    <xf numFmtId="0" fontId="89" fillId="36" borderId="519" xfId="0" applyFont="1" applyFill="1" applyBorder="1" applyAlignment="1">
      <alignment horizontal="center" vertical="center"/>
    </xf>
    <xf numFmtId="0" fontId="89" fillId="36" borderId="520" xfId="0" applyFont="1" applyFill="1" applyBorder="1" applyAlignment="1">
      <alignment horizontal="center" vertical="center"/>
    </xf>
    <xf numFmtId="0" fontId="89" fillId="36" borderId="521" xfId="0" applyFont="1" applyFill="1" applyBorder="1" applyAlignment="1">
      <alignment horizontal="center" vertical="center"/>
    </xf>
    <xf numFmtId="8" fontId="88" fillId="0" borderId="522" xfId="0" applyNumberFormat="1" applyFont="1" applyBorder="1" applyAlignment="1">
      <alignment horizontal="center" vertical="center"/>
    </xf>
    <xf numFmtId="0" fontId="89" fillId="36" borderId="522" xfId="0" applyFont="1" applyFill="1" applyBorder="1" applyAlignment="1">
      <alignment horizontal="center" vertical="center"/>
    </xf>
    <xf numFmtId="8" fontId="88" fillId="37" borderId="522" xfId="0" applyNumberFormat="1" applyFont="1" applyFill="1" applyBorder="1" applyAlignment="1">
      <alignment horizontal="center" vertical="center"/>
    </xf>
    <xf numFmtId="0" fontId="89" fillId="36" borderId="523" xfId="0" applyFont="1" applyFill="1" applyBorder="1" applyAlignment="1">
      <alignment horizontal="center" vertical="center"/>
    </xf>
    <xf numFmtId="0" fontId="89" fillId="36" borderId="524" xfId="0" applyFont="1" applyFill="1" applyBorder="1" applyAlignment="1">
      <alignment horizontal="center" vertical="center"/>
    </xf>
    <xf numFmtId="8" fontId="88" fillId="34" borderId="525" xfId="0" applyNumberFormat="1" applyFont="1" applyFill="1" applyBorder="1" applyAlignment="1">
      <alignment horizontal="center" vertical="center"/>
    </xf>
    <xf numFmtId="8" fontId="88" fillId="35" borderId="526" xfId="0" applyNumberFormat="1" applyFont="1" applyFill="1" applyBorder="1" applyAlignment="1">
      <alignment horizontal="center" vertical="center"/>
    </xf>
    <xf numFmtId="8" fontId="88" fillId="0" borderId="525" xfId="0" applyNumberFormat="1" applyFont="1" applyBorder="1" applyAlignment="1">
      <alignment horizontal="center" vertical="center"/>
    </xf>
    <xf numFmtId="0" fontId="89" fillId="36" borderId="527" xfId="0" applyFont="1" applyFill="1" applyBorder="1" applyAlignment="1">
      <alignment horizontal="center" vertical="center"/>
    </xf>
    <xf numFmtId="0" fontId="89" fillId="36" borderId="154" xfId="0" applyFont="1" applyFill="1" applyBorder="1" applyAlignment="1">
      <alignment horizontal="center" vertical="center"/>
    </xf>
    <xf numFmtId="0" fontId="89" fillId="36" borderId="528" xfId="0" applyFont="1" applyFill="1" applyBorder="1" applyAlignment="1">
      <alignment horizontal="center" vertical="center"/>
    </xf>
    <xf numFmtId="164" fontId="87" fillId="0" borderId="529" xfId="0" applyNumberFormat="1" applyFont="1" applyBorder="1" applyAlignment="1">
      <alignment horizontal="center" vertical="center"/>
    </xf>
    <xf numFmtId="164" fontId="87" fillId="13" borderId="530" xfId="0" applyNumberFormat="1" applyFont="1" applyFill="1" applyBorder="1" applyAlignment="1">
      <alignment horizontal="center" vertical="center"/>
    </xf>
    <xf numFmtId="0" fontId="12" fillId="12" borderId="531" xfId="2" applyFont="1" applyFill="1" applyBorder="1"/>
    <xf numFmtId="0" fontId="35" fillId="12" borderId="534" xfId="0" applyFont="1" applyFill="1" applyBorder="1" applyAlignment="1">
      <alignment horizontal="center" vertical="center"/>
    </xf>
    <xf numFmtId="165" fontId="35" fillId="12" borderId="535" xfId="0" applyNumberFormat="1" applyFont="1" applyFill="1" applyBorder="1" applyAlignment="1">
      <alignment horizontal="center" vertical="center"/>
    </xf>
    <xf numFmtId="164" fontId="87" fillId="0" borderId="536" xfId="0" applyNumberFormat="1" applyFont="1" applyBorder="1" applyAlignment="1">
      <alignment horizontal="center" vertical="center"/>
    </xf>
    <xf numFmtId="0" fontId="89" fillId="36" borderId="537" xfId="0" applyFont="1" applyFill="1" applyBorder="1" applyAlignment="1">
      <alignment horizontal="center" vertical="center"/>
    </xf>
    <xf numFmtId="8" fontId="90" fillId="2" borderId="538" xfId="0" applyNumberFormat="1" applyFont="1" applyFill="1" applyBorder="1" applyAlignment="1">
      <alignment horizontal="center" vertical="center"/>
    </xf>
    <xf numFmtId="164" fontId="35" fillId="12" borderId="420" xfId="0" applyNumberFormat="1" applyFont="1" applyFill="1" applyBorder="1" applyAlignment="1">
      <alignment horizontal="center" vertical="center"/>
    </xf>
    <xf numFmtId="164" fontId="35" fillId="12" borderId="154" xfId="0" applyNumberFormat="1" applyFont="1" applyFill="1" applyBorder="1" applyAlignment="1">
      <alignment horizontal="center" vertical="center"/>
    </xf>
    <xf numFmtId="164" fontId="35" fillId="12" borderId="539" xfId="0" applyNumberFormat="1" applyFont="1" applyFill="1" applyBorder="1" applyAlignment="1">
      <alignment horizontal="center" vertical="center"/>
    </xf>
    <xf numFmtId="164" fontId="87" fillId="0" borderId="540" xfId="0" applyNumberFormat="1" applyFont="1" applyBorder="1" applyAlignment="1">
      <alignment horizontal="left" vertical="center"/>
    </xf>
    <xf numFmtId="164" fontId="87" fillId="0" borderId="512" xfId="0" applyNumberFormat="1" applyFont="1" applyBorder="1" applyAlignment="1">
      <alignment horizontal="center" vertical="center"/>
    </xf>
    <xf numFmtId="164" fontId="87" fillId="13" borderId="326" xfId="0" applyNumberFormat="1" applyFont="1" applyFill="1" applyBorder="1" applyAlignment="1">
      <alignment horizontal="center" vertical="center"/>
    </xf>
    <xf numFmtId="165" fontId="35" fillId="12" borderId="541" xfId="0" applyNumberFormat="1" applyFont="1" applyFill="1" applyBorder="1" applyAlignment="1">
      <alignment horizontal="center" vertical="center"/>
    </xf>
    <xf numFmtId="165" fontId="35" fillId="12" borderId="306" xfId="0" applyNumberFormat="1" applyFont="1" applyFill="1" applyBorder="1" applyAlignment="1">
      <alignment horizontal="center" vertical="center"/>
    </xf>
    <xf numFmtId="0" fontId="0" fillId="0" borderId="542" xfId="0" applyBorder="1" applyAlignment="1">
      <alignment horizontal="center" vertical="center"/>
    </xf>
    <xf numFmtId="164" fontId="35" fillId="0" borderId="543" xfId="0" applyNumberFormat="1" applyFont="1" applyBorder="1" applyAlignment="1">
      <alignment horizontal="center" vertical="center"/>
    </xf>
    <xf numFmtId="0" fontId="35" fillId="0" borderId="544" xfId="0" applyFont="1" applyBorder="1" applyAlignment="1">
      <alignment horizontal="center" vertical="center"/>
    </xf>
    <xf numFmtId="164" fontId="35" fillId="12" borderId="545" xfId="0" applyNumberFormat="1" applyFont="1" applyFill="1" applyBorder="1" applyAlignment="1">
      <alignment horizontal="center" vertical="center"/>
    </xf>
    <xf numFmtId="165" fontId="35" fillId="12" borderId="546" xfId="0" applyNumberFormat="1" applyFont="1" applyFill="1" applyBorder="1" applyAlignment="1">
      <alignment horizontal="center" vertical="center"/>
    </xf>
    <xf numFmtId="164" fontId="35" fillId="0" borderId="545" xfId="0" applyNumberFormat="1" applyFont="1" applyBorder="1" applyAlignment="1">
      <alignment horizontal="center" vertical="center"/>
    </xf>
    <xf numFmtId="165" fontId="35" fillId="12" borderId="545" xfId="0" applyNumberFormat="1" applyFont="1" applyFill="1" applyBorder="1" applyAlignment="1">
      <alignment horizontal="center" vertical="center"/>
    </xf>
    <xf numFmtId="165" fontId="35" fillId="0" borderId="545" xfId="0" applyNumberFormat="1" applyFont="1" applyBorder="1" applyAlignment="1">
      <alignment horizontal="center" vertical="center"/>
    </xf>
    <xf numFmtId="165" fontId="35" fillId="0" borderId="546" xfId="0" applyNumberFormat="1" applyFont="1" applyBorder="1" applyAlignment="1">
      <alignment horizontal="center" vertical="center"/>
    </xf>
    <xf numFmtId="165" fontId="35" fillId="0" borderId="160" xfId="0" applyNumberFormat="1" applyFont="1" applyBorder="1" applyAlignment="1">
      <alignment horizontal="center" vertical="center"/>
    </xf>
    <xf numFmtId="165" fontId="35" fillId="12" borderId="547" xfId="0" applyNumberFormat="1" applyFont="1" applyFill="1" applyBorder="1" applyAlignment="1">
      <alignment horizontal="center" vertical="center"/>
    </xf>
    <xf numFmtId="165" fontId="35" fillId="12" borderId="548" xfId="0" applyNumberFormat="1" applyFont="1" applyFill="1" applyBorder="1" applyAlignment="1">
      <alignment horizontal="center" vertical="center"/>
    </xf>
    <xf numFmtId="165" fontId="35" fillId="12" borderId="549" xfId="0" applyNumberFormat="1" applyFont="1" applyFill="1" applyBorder="1" applyAlignment="1">
      <alignment horizontal="center" vertical="center"/>
    </xf>
    <xf numFmtId="164" fontId="35" fillId="13" borderId="545" xfId="0" applyNumberFormat="1" applyFont="1" applyFill="1" applyBorder="1" applyAlignment="1">
      <alignment horizontal="center" vertical="center"/>
    </xf>
    <xf numFmtId="165" fontId="35" fillId="13" borderId="546" xfId="0" applyNumberFormat="1" applyFont="1" applyFill="1" applyBorder="1" applyAlignment="1">
      <alignment horizontal="center" vertical="center"/>
    </xf>
    <xf numFmtId="164" fontId="35" fillId="13" borderId="161" xfId="0" applyNumberFormat="1" applyFont="1" applyFill="1" applyBorder="1" applyAlignment="1">
      <alignment horizontal="center" vertical="center"/>
    </xf>
    <xf numFmtId="165" fontId="35" fillId="13" borderId="550" xfId="0" applyNumberFormat="1" applyFont="1" applyFill="1" applyBorder="1" applyAlignment="1">
      <alignment horizontal="center" vertical="center"/>
    </xf>
    <xf numFmtId="0" fontId="35" fillId="0" borderId="551" xfId="0" applyFont="1" applyBorder="1" applyAlignment="1">
      <alignment horizontal="center" vertical="center"/>
    </xf>
    <xf numFmtId="0" fontId="35" fillId="12" borderId="552" xfId="0" applyFont="1" applyFill="1" applyBorder="1" applyAlignment="1">
      <alignment horizontal="center" vertical="center"/>
    </xf>
    <xf numFmtId="0" fontId="35" fillId="0" borderId="552" xfId="0" applyFont="1" applyBorder="1" applyAlignment="1">
      <alignment horizontal="center" vertical="center"/>
    </xf>
    <xf numFmtId="165" fontId="35" fillId="12" borderId="552" xfId="0" applyNumberFormat="1" applyFont="1" applyFill="1" applyBorder="1" applyAlignment="1">
      <alignment horizontal="center" vertical="center"/>
    </xf>
    <xf numFmtId="165" fontId="35" fillId="0" borderId="552" xfId="0" applyNumberFormat="1" applyFont="1" applyBorder="1" applyAlignment="1">
      <alignment horizontal="center" vertical="center"/>
    </xf>
    <xf numFmtId="164" fontId="35" fillId="0" borderId="420" xfId="0" applyNumberFormat="1" applyFont="1" applyBorder="1" applyAlignment="1">
      <alignment horizontal="center" vertical="center"/>
    </xf>
    <xf numFmtId="165" fontId="35" fillId="12" borderId="553" xfId="0" applyNumberFormat="1" applyFont="1" applyFill="1" applyBorder="1" applyAlignment="1">
      <alignment horizontal="center" vertical="center"/>
    </xf>
    <xf numFmtId="164" fontId="35" fillId="13" borderId="552" xfId="0" applyNumberFormat="1" applyFont="1" applyFill="1" applyBorder="1" applyAlignment="1">
      <alignment horizontal="center" vertical="center"/>
    </xf>
    <xf numFmtId="165" fontId="35" fillId="13" borderId="552" xfId="0" applyNumberFormat="1" applyFont="1" applyFill="1" applyBorder="1" applyAlignment="1">
      <alignment horizontal="center" vertical="center"/>
    </xf>
    <xf numFmtId="164" fontId="35" fillId="13" borderId="554" xfId="0" applyNumberFormat="1" applyFont="1" applyFill="1" applyBorder="1" applyAlignment="1">
      <alignment horizontal="center" vertical="center"/>
    </xf>
    <xf numFmtId="0" fontId="35" fillId="0" borderId="555" xfId="0" applyFont="1" applyBorder="1" applyAlignment="1">
      <alignment horizontal="center" vertical="center"/>
    </xf>
    <xf numFmtId="0" fontId="35" fillId="0" borderId="556" xfId="0" applyFont="1" applyBorder="1" applyAlignment="1">
      <alignment horizontal="center" vertical="center"/>
    </xf>
    <xf numFmtId="0" fontId="35" fillId="12" borderId="556" xfId="0" applyFont="1" applyFill="1" applyBorder="1" applyAlignment="1">
      <alignment horizontal="center" vertical="center"/>
    </xf>
    <xf numFmtId="165" fontId="35" fillId="0" borderId="556" xfId="0" applyNumberFormat="1" applyFont="1" applyBorder="1" applyAlignment="1">
      <alignment horizontal="center" vertical="center"/>
    </xf>
    <xf numFmtId="0" fontId="35" fillId="0" borderId="557" xfId="0" applyFont="1" applyBorder="1" applyAlignment="1">
      <alignment horizontal="center" vertical="center"/>
    </xf>
    <xf numFmtId="165" fontId="35" fillId="12" borderId="558" xfId="0" applyNumberFormat="1" applyFont="1" applyFill="1" applyBorder="1" applyAlignment="1">
      <alignment horizontal="center" vertical="center"/>
    </xf>
    <xf numFmtId="164" fontId="35" fillId="13" borderId="556" xfId="0" applyNumberFormat="1" applyFont="1" applyFill="1" applyBorder="1" applyAlignment="1">
      <alignment horizontal="center" vertical="center"/>
    </xf>
    <xf numFmtId="165" fontId="35" fillId="13" borderId="556" xfId="0" applyNumberFormat="1" applyFont="1" applyFill="1" applyBorder="1" applyAlignment="1">
      <alignment horizontal="center" vertical="center"/>
    </xf>
    <xf numFmtId="165" fontId="35" fillId="12" borderId="556" xfId="0" applyNumberFormat="1" applyFont="1" applyFill="1" applyBorder="1" applyAlignment="1">
      <alignment horizontal="center" vertical="center"/>
    </xf>
    <xf numFmtId="164" fontId="35" fillId="13" borderId="533" xfId="0" applyNumberFormat="1" applyFont="1" applyFill="1" applyBorder="1" applyAlignment="1">
      <alignment horizontal="center" vertical="center"/>
    </xf>
    <xf numFmtId="0" fontId="12" fillId="12" borderId="559" xfId="2" applyFont="1" applyFill="1" applyBorder="1"/>
    <xf numFmtId="0" fontId="12" fillId="0" borderId="560" xfId="2" applyFont="1" applyFill="1" applyBorder="1"/>
    <xf numFmtId="164" fontId="35" fillId="12" borderId="306" xfId="0" applyNumberFormat="1" applyFont="1" applyFill="1" applyBorder="1" applyAlignment="1">
      <alignment horizontal="center" vertical="center"/>
    </xf>
    <xf numFmtId="0" fontId="89" fillId="36" borderId="162" xfId="0" applyFont="1" applyFill="1" applyBorder="1" applyAlignment="1">
      <alignment horizontal="center" vertical="center"/>
    </xf>
    <xf numFmtId="8" fontId="88" fillId="37" borderId="561" xfId="0" applyNumberFormat="1" applyFont="1" applyFill="1" applyBorder="1" applyAlignment="1">
      <alignment horizontal="center" vertical="center"/>
    </xf>
    <xf numFmtId="0" fontId="89" fillId="36" borderId="562" xfId="0" applyFont="1" applyFill="1" applyBorder="1" applyAlignment="1">
      <alignment horizontal="center" vertical="center"/>
    </xf>
    <xf numFmtId="8" fontId="88" fillId="37" borderId="563" xfId="0" applyNumberFormat="1" applyFont="1" applyFill="1" applyBorder="1" applyAlignment="1">
      <alignment horizontal="center" vertical="center"/>
    </xf>
    <xf numFmtId="0" fontId="89" fillId="36" borderId="564" xfId="0" applyFont="1" applyFill="1" applyBorder="1" applyAlignment="1">
      <alignment horizontal="center" vertical="center"/>
    </xf>
    <xf numFmtId="0" fontId="89" fillId="36" borderId="561" xfId="0" applyFont="1" applyFill="1" applyBorder="1" applyAlignment="1">
      <alignment horizontal="center" vertical="center"/>
    </xf>
    <xf numFmtId="8" fontId="88" fillId="0" borderId="562" xfId="0" applyNumberFormat="1" applyFont="1" applyBorder="1" applyAlignment="1">
      <alignment horizontal="center" vertical="center"/>
    </xf>
    <xf numFmtId="0" fontId="89" fillId="36" borderId="565" xfId="0" applyFont="1" applyFill="1" applyBorder="1" applyAlignment="1">
      <alignment horizontal="center" vertical="center"/>
    </xf>
    <xf numFmtId="0" fontId="89" fillId="36" borderId="566" xfId="0" applyFont="1" applyFill="1" applyBorder="1" applyAlignment="1">
      <alignment horizontal="center" vertical="center"/>
    </xf>
    <xf numFmtId="8" fontId="88" fillId="37" borderId="562" xfId="0" applyNumberFormat="1" applyFont="1" applyFill="1" applyBorder="1" applyAlignment="1">
      <alignment horizontal="center" vertical="center"/>
    </xf>
    <xf numFmtId="8" fontId="88" fillId="35" borderId="562" xfId="0" applyNumberFormat="1" applyFont="1" applyFill="1" applyBorder="1" applyAlignment="1">
      <alignment horizontal="center" vertical="center"/>
    </xf>
    <xf numFmtId="0" fontId="89" fillId="36" borderId="563" xfId="0" applyFont="1" applyFill="1" applyBorder="1" applyAlignment="1">
      <alignment horizontal="center" vertical="center"/>
    </xf>
    <xf numFmtId="8" fontId="88" fillId="35" borderId="567" xfId="0" applyNumberFormat="1" applyFont="1" applyFill="1" applyBorder="1" applyAlignment="1">
      <alignment horizontal="center" vertical="center"/>
    </xf>
    <xf numFmtId="8" fontId="88" fillId="0" borderId="563" xfId="0" applyNumberFormat="1" applyFont="1" applyBorder="1" applyAlignment="1">
      <alignment horizontal="center" vertical="center"/>
    </xf>
    <xf numFmtId="0" fontId="89" fillId="2" borderId="568" xfId="0" applyFont="1" applyFill="1" applyBorder="1" applyAlignment="1">
      <alignment horizontal="center" vertical="center"/>
    </xf>
    <xf numFmtId="0" fontId="89" fillId="36" borderId="569" xfId="0" applyFont="1" applyFill="1" applyBorder="1" applyAlignment="1">
      <alignment horizontal="center" vertical="center"/>
    </xf>
    <xf numFmtId="8" fontId="88" fillId="37" borderId="567" xfId="0" applyNumberFormat="1" applyFont="1" applyFill="1" applyBorder="1" applyAlignment="1">
      <alignment horizontal="center" vertical="center"/>
    </xf>
    <xf numFmtId="8" fontId="88" fillId="34" borderId="570" xfId="0" applyNumberFormat="1" applyFont="1" applyFill="1" applyBorder="1" applyAlignment="1">
      <alignment horizontal="center" vertical="center"/>
    </xf>
    <xf numFmtId="0" fontId="47" fillId="12" borderId="170" xfId="0" applyFont="1" applyFill="1" applyBorder="1"/>
    <xf numFmtId="0" fontId="44" fillId="9" borderId="0" xfId="2" applyFont="1" applyFill="1"/>
    <xf numFmtId="0" fontId="1" fillId="9" borderId="571" xfId="0" applyFont="1" applyFill="1" applyBorder="1" applyAlignment="1">
      <alignment horizontal="center" vertical="center"/>
    </xf>
    <xf numFmtId="0" fontId="92" fillId="0" borderId="81" xfId="0" applyFont="1" applyBorder="1"/>
    <xf numFmtId="0" fontId="60" fillId="0" borderId="572" xfId="0" applyFont="1" applyBorder="1"/>
    <xf numFmtId="0" fontId="60" fillId="29" borderId="573" xfId="0" applyFont="1" applyFill="1" applyBorder="1"/>
    <xf numFmtId="0" fontId="60" fillId="0" borderId="573" xfId="0" applyFont="1" applyBorder="1"/>
    <xf numFmtId="0" fontId="60" fillId="29" borderId="574" xfId="0" applyFont="1" applyFill="1" applyBorder="1"/>
    <xf numFmtId="165" fontId="87" fillId="12" borderId="575" xfId="0" applyNumberFormat="1" applyFont="1" applyFill="1" applyBorder="1" applyAlignment="1">
      <alignment horizontal="center" vertical="center"/>
    </xf>
    <xf numFmtId="0" fontId="89" fillId="36" borderId="576" xfId="0" applyFont="1" applyFill="1" applyBorder="1" applyAlignment="1">
      <alignment horizontal="center" vertical="center"/>
    </xf>
    <xf numFmtId="8" fontId="88" fillId="37" borderId="577" xfId="0" applyNumberFormat="1" applyFont="1" applyFill="1" applyBorder="1" applyAlignment="1">
      <alignment horizontal="center" vertical="center"/>
    </xf>
    <xf numFmtId="0" fontId="89" fillId="36" borderId="578" xfId="0" applyFont="1" applyFill="1" applyBorder="1" applyAlignment="1">
      <alignment horizontal="center" vertical="center"/>
    </xf>
    <xf numFmtId="0" fontId="89" fillId="36" borderId="579" xfId="0" applyFont="1" applyFill="1" applyBorder="1" applyAlignment="1">
      <alignment horizontal="center" vertical="center"/>
    </xf>
    <xf numFmtId="0" fontId="89" fillId="36" borderId="577" xfId="0" applyFont="1" applyFill="1" applyBorder="1" applyAlignment="1">
      <alignment horizontal="center" vertical="center"/>
    </xf>
    <xf numFmtId="8" fontId="88" fillId="0" borderId="578" xfId="0" applyNumberFormat="1" applyFont="1" applyBorder="1" applyAlignment="1">
      <alignment horizontal="center" vertical="center"/>
    </xf>
    <xf numFmtId="0" fontId="89" fillId="36" borderId="580" xfId="0" applyFont="1" applyFill="1" applyBorder="1" applyAlignment="1">
      <alignment horizontal="center" vertical="center"/>
    </xf>
    <xf numFmtId="0" fontId="89" fillId="36" borderId="581" xfId="0" applyFont="1" applyFill="1" applyBorder="1" applyAlignment="1">
      <alignment horizontal="center" vertical="center"/>
    </xf>
    <xf numFmtId="8" fontId="88" fillId="37" borderId="578" xfId="0" applyNumberFormat="1" applyFont="1" applyFill="1" applyBorder="1" applyAlignment="1">
      <alignment horizontal="center" vertical="center"/>
    </xf>
    <xf numFmtId="8" fontId="88" fillId="34" borderId="578" xfId="0" applyNumberFormat="1" applyFont="1" applyFill="1" applyBorder="1" applyAlignment="1">
      <alignment horizontal="center" vertical="center"/>
    </xf>
    <xf numFmtId="8" fontId="88" fillId="35" borderId="578" xfId="0" applyNumberFormat="1" applyFont="1" applyFill="1" applyBorder="1" applyAlignment="1">
      <alignment horizontal="center" vertical="center"/>
    </xf>
    <xf numFmtId="0" fontId="89" fillId="36" borderId="582" xfId="0" applyFont="1" applyFill="1" applyBorder="1" applyAlignment="1">
      <alignment horizontal="center" vertical="center"/>
    </xf>
    <xf numFmtId="8" fontId="88" fillId="35" borderId="583" xfId="0" applyNumberFormat="1" applyFont="1" applyFill="1" applyBorder="1" applyAlignment="1">
      <alignment horizontal="center" vertical="center"/>
    </xf>
    <xf numFmtId="0" fontId="66" fillId="9" borderId="475" xfId="2" applyFont="1" applyFill="1" applyBorder="1" applyAlignment="1">
      <alignment vertical="top"/>
    </xf>
    <xf numFmtId="0" fontId="44" fillId="2" borderId="14" xfId="2" applyFont="1" applyFill="1" applyBorder="1" applyAlignment="1">
      <alignment horizontal="center" vertical="top"/>
    </xf>
    <xf numFmtId="0" fontId="65" fillId="9" borderId="475" xfId="0" applyFont="1" applyFill="1" applyBorder="1" applyAlignment="1">
      <alignment horizontal="right" vertical="top" wrapText="1"/>
    </xf>
    <xf numFmtId="2" fontId="1" fillId="9" borderId="14" xfId="0" applyNumberFormat="1" applyFont="1" applyFill="1" applyBorder="1" applyAlignment="1">
      <alignment horizontal="center" vertical="top" wrapText="1"/>
    </xf>
    <xf numFmtId="0" fontId="66" fillId="9" borderId="0" xfId="2" applyFont="1" applyFill="1" applyAlignment="1">
      <alignment vertical="top"/>
    </xf>
    <xf numFmtId="166" fontId="102" fillId="0" borderId="0" xfId="0" applyNumberFormat="1" applyFont="1" applyAlignment="1">
      <alignment horizontal="left" vertical="center"/>
    </xf>
    <xf numFmtId="0" fontId="0" fillId="12" borderId="187" xfId="0" applyFill="1" applyBorder="1" applyAlignment="1">
      <alignment horizontal="center" vertical="center" wrapText="1"/>
    </xf>
    <xf numFmtId="0" fontId="0" fillId="12" borderId="180" xfId="0" applyFill="1" applyBorder="1" applyAlignment="1">
      <alignment horizontal="center" vertical="center" wrapText="1"/>
    </xf>
    <xf numFmtId="0" fontId="0" fillId="12" borderId="330" xfId="0" applyFill="1" applyBorder="1" applyAlignment="1">
      <alignment horizontal="center" vertical="center" wrapText="1"/>
    </xf>
    <xf numFmtId="0" fontId="51" fillId="6" borderId="0" xfId="0" applyFont="1" applyFill="1"/>
    <xf numFmtId="0" fontId="51" fillId="7" borderId="0" xfId="0" applyFont="1" applyFill="1"/>
    <xf numFmtId="0" fontId="51" fillId="8" borderId="0" xfId="0" applyFont="1" applyFill="1"/>
    <xf numFmtId="0" fontId="92" fillId="0" borderId="501" xfId="0" applyFont="1" applyBorder="1"/>
    <xf numFmtId="166" fontId="83" fillId="0" borderId="0" xfId="0" applyNumberFormat="1" applyFont="1" applyAlignment="1">
      <alignment horizontal="left" vertical="center"/>
    </xf>
    <xf numFmtId="0" fontId="33" fillId="12" borderId="62" xfId="0" applyFont="1" applyFill="1" applyBorder="1" applyAlignment="1">
      <alignment horizontal="center" vertical="center"/>
    </xf>
    <xf numFmtId="0" fontId="33" fillId="12" borderId="63" xfId="0" applyFont="1" applyFill="1" applyBorder="1" applyAlignment="1">
      <alignment horizontal="center" vertical="center"/>
    </xf>
    <xf numFmtId="0" fontId="54" fillId="12" borderId="51" xfId="0" applyFont="1" applyFill="1" applyBorder="1" applyAlignment="1">
      <alignment horizontal="center" vertical="center"/>
    </xf>
    <xf numFmtId="0" fontId="54" fillId="12" borderId="52" xfId="0" applyFont="1" applyFill="1" applyBorder="1" applyAlignment="1">
      <alignment horizontal="center" vertical="center"/>
    </xf>
    <xf numFmtId="0" fontId="54" fillId="12" borderId="55" xfId="0" applyFont="1" applyFill="1" applyBorder="1" applyAlignment="1">
      <alignment horizontal="center" vertical="center"/>
    </xf>
    <xf numFmtId="0" fontId="8" fillId="18" borderId="0" xfId="0" applyFont="1" applyFill="1" applyAlignment="1">
      <alignment horizontal="center"/>
    </xf>
    <xf numFmtId="2" fontId="66" fillId="9" borderId="14" xfId="2" applyNumberFormat="1" applyFont="1" applyFill="1" applyBorder="1" applyAlignment="1">
      <alignment horizontal="center" vertical="top" wrapText="1"/>
    </xf>
    <xf numFmtId="0" fontId="43" fillId="9" borderId="15" xfId="0" applyFont="1" applyFill="1" applyBorder="1" applyAlignment="1">
      <alignment horizontal="center" vertical="top"/>
    </xf>
    <xf numFmtId="0" fontId="43" fillId="9" borderId="16" xfId="0" applyFont="1" applyFill="1" applyBorder="1" applyAlignment="1">
      <alignment horizontal="center" vertical="top"/>
    </xf>
    <xf numFmtId="0" fontId="1" fillId="9" borderId="15" xfId="0" applyFont="1" applyFill="1" applyBorder="1" applyAlignment="1">
      <alignment horizontal="center" vertical="top"/>
    </xf>
    <xf numFmtId="0" fontId="1" fillId="9" borderId="16" xfId="0" applyFont="1" applyFill="1" applyBorder="1" applyAlignment="1">
      <alignment horizontal="center" vertical="top"/>
    </xf>
    <xf numFmtId="0" fontId="54" fillId="12" borderId="532" xfId="0" applyFont="1" applyFill="1" applyBorder="1" applyAlignment="1">
      <alignment horizontal="center" vertical="center"/>
    </xf>
    <xf numFmtId="0" fontId="54" fillId="12" borderId="533" xfId="0" applyFont="1" applyFill="1" applyBorder="1" applyAlignment="1">
      <alignment horizontal="center" vertical="center"/>
    </xf>
    <xf numFmtId="0" fontId="54" fillId="12" borderId="137" xfId="0" applyFont="1" applyFill="1" applyBorder="1" applyAlignment="1">
      <alignment horizontal="center" vertical="center"/>
    </xf>
    <xf numFmtId="0" fontId="54" fillId="12" borderId="138" xfId="0" applyFont="1" applyFill="1" applyBorder="1" applyAlignment="1">
      <alignment horizontal="center" vertical="center"/>
    </xf>
    <xf numFmtId="0" fontId="43" fillId="9" borderId="40" xfId="0" applyFont="1" applyFill="1" applyBorder="1" applyAlignment="1">
      <alignment horizontal="center" vertical="top" wrapText="1"/>
    </xf>
    <xf numFmtId="0" fontId="43" fillId="9" borderId="14" xfId="0" applyFont="1" applyFill="1" applyBorder="1" applyAlignment="1">
      <alignment horizontal="center" vertical="top" wrapText="1"/>
    </xf>
    <xf numFmtId="0" fontId="55" fillId="0" borderId="0" xfId="0" applyFont="1" applyAlignment="1">
      <alignment horizontal="center"/>
    </xf>
    <xf numFmtId="0" fontId="56" fillId="10" borderId="0" xfId="0" applyFont="1" applyFill="1" applyAlignment="1">
      <alignment horizontal="center"/>
    </xf>
    <xf numFmtId="166" fontId="53" fillId="0" borderId="0" xfId="0" applyNumberFormat="1" applyFont="1" applyAlignment="1">
      <alignment horizontal="left" readingOrder="2"/>
    </xf>
    <xf numFmtId="49" fontId="54" fillId="12" borderId="341" xfId="0" applyNumberFormat="1" applyFont="1" applyFill="1" applyBorder="1" applyAlignment="1">
      <alignment horizontal="center" vertical="center"/>
    </xf>
    <xf numFmtId="49" fontId="54" fillId="12" borderId="306" xfId="0" applyNumberFormat="1" applyFont="1" applyFill="1" applyBorder="1" applyAlignment="1">
      <alignment horizontal="center" vertical="center"/>
    </xf>
    <xf numFmtId="49" fontId="54" fillId="12" borderId="329" xfId="0" applyNumberFormat="1" applyFont="1" applyFill="1" applyBorder="1" applyAlignment="1">
      <alignment horizontal="center" vertical="center"/>
    </xf>
    <xf numFmtId="0" fontId="43" fillId="9" borderId="15" xfId="0" applyFont="1" applyFill="1" applyBorder="1" applyAlignment="1">
      <alignment horizontal="center" vertical="center"/>
    </xf>
    <xf numFmtId="0" fontId="43" fillId="9" borderId="0" xfId="0" applyFont="1" applyFill="1" applyAlignment="1">
      <alignment horizontal="center" vertical="center"/>
    </xf>
    <xf numFmtId="0" fontId="34" fillId="24" borderId="0" xfId="0" applyFont="1" applyFill="1" applyAlignment="1">
      <alignment horizontal="center"/>
    </xf>
    <xf numFmtId="0" fontId="1" fillId="9" borderId="15" xfId="0" applyFont="1" applyFill="1" applyBorder="1" applyAlignment="1">
      <alignment horizontal="center" vertical="center"/>
    </xf>
    <xf numFmtId="0" fontId="1" fillId="9" borderId="44" xfId="0" applyFont="1" applyFill="1" applyBorder="1" applyAlignment="1">
      <alignment horizontal="center" vertical="center"/>
    </xf>
    <xf numFmtId="166" fontId="70" fillId="0" borderId="0" xfId="0" applyNumberFormat="1" applyFont="1" applyAlignment="1">
      <alignment horizontal="left"/>
    </xf>
    <xf numFmtId="0" fontId="54" fillId="12" borderId="262" xfId="0" applyFont="1" applyFill="1" applyBorder="1" applyAlignment="1">
      <alignment horizontal="center" vertical="center"/>
    </xf>
    <xf numFmtId="0" fontId="54" fillId="12" borderId="341" xfId="0" applyFont="1" applyFill="1" applyBorder="1" applyAlignment="1">
      <alignment horizontal="center" vertical="center"/>
    </xf>
    <xf numFmtId="0" fontId="54" fillId="12" borderId="342" xfId="0" applyFont="1" applyFill="1" applyBorder="1" applyAlignment="1">
      <alignment horizontal="center" vertical="center"/>
    </xf>
    <xf numFmtId="0" fontId="54" fillId="12" borderId="329" xfId="0" applyFont="1" applyFill="1" applyBorder="1" applyAlignment="1">
      <alignment horizontal="center" vertical="center"/>
    </xf>
    <xf numFmtId="0" fontId="54" fillId="12" borderId="306" xfId="0" applyFont="1" applyFill="1" applyBorder="1" applyAlignment="1">
      <alignment horizontal="center" vertical="center"/>
    </xf>
    <xf numFmtId="0" fontId="34" fillId="21" borderId="0" xfId="0" applyFont="1" applyFill="1" applyAlignment="1">
      <alignment horizontal="center"/>
    </xf>
    <xf numFmtId="0" fontId="42" fillId="12" borderId="57" xfId="0" applyFont="1" applyFill="1" applyBorder="1" applyAlignment="1">
      <alignment horizontal="center" vertical="center"/>
    </xf>
    <xf numFmtId="0" fontId="42" fillId="12" borderId="51" xfId="0" applyFont="1" applyFill="1" applyBorder="1" applyAlignment="1">
      <alignment horizontal="center" vertical="center"/>
    </xf>
    <xf numFmtId="0" fontId="42" fillId="12" borderId="137" xfId="0" applyFont="1" applyFill="1" applyBorder="1" applyAlignment="1">
      <alignment horizontal="center" vertical="center"/>
    </xf>
    <xf numFmtId="0" fontId="42" fillId="12" borderId="138" xfId="0" applyFont="1" applyFill="1" applyBorder="1" applyAlignment="1">
      <alignment horizontal="center" vertical="center"/>
    </xf>
    <xf numFmtId="0" fontId="42" fillId="12" borderId="68" xfId="0" applyFont="1" applyFill="1" applyBorder="1" applyAlignment="1">
      <alignment horizontal="center" vertical="center"/>
    </xf>
    <xf numFmtId="0" fontId="42" fillId="12" borderId="48" xfId="0" applyFont="1" applyFill="1" applyBorder="1" applyAlignment="1">
      <alignment horizontal="center" vertical="center"/>
    </xf>
    <xf numFmtId="0" fontId="43" fillId="9" borderId="69" xfId="0" applyFont="1" applyFill="1" applyBorder="1" applyAlignment="1">
      <alignment horizontal="center" vertical="center"/>
    </xf>
    <xf numFmtId="0" fontId="43" fillId="9" borderId="70" xfId="0" applyFont="1" applyFill="1" applyBorder="1" applyAlignment="1">
      <alignment horizontal="center" vertical="center"/>
    </xf>
    <xf numFmtId="0" fontId="62" fillId="12" borderId="114" xfId="0" applyFont="1" applyFill="1" applyBorder="1" applyAlignment="1">
      <alignment horizontal="center" vertical="center"/>
    </xf>
    <xf numFmtId="0" fontId="62" fillId="12" borderId="429" xfId="0" applyFont="1" applyFill="1" applyBorder="1" applyAlignment="1">
      <alignment horizontal="center" vertical="center"/>
    </xf>
    <xf numFmtId="0" fontId="62" fillId="12" borderId="101" xfId="0" applyFont="1" applyFill="1" applyBorder="1" applyAlignment="1">
      <alignment horizontal="center" vertical="center"/>
    </xf>
    <xf numFmtId="0" fontId="1" fillId="9" borderId="16" xfId="0" applyFont="1" applyFill="1" applyBorder="1" applyAlignment="1">
      <alignment horizontal="center" vertical="center"/>
    </xf>
    <xf numFmtId="0" fontId="8" fillId="22" borderId="0" xfId="0" applyFont="1" applyFill="1" applyAlignment="1">
      <alignment horizontal="center"/>
    </xf>
    <xf numFmtId="0" fontId="62" fillId="12" borderId="86" xfId="0" applyFont="1" applyFill="1" applyBorder="1" applyAlignment="1">
      <alignment horizontal="center" vertical="center"/>
    </xf>
    <xf numFmtId="0" fontId="62" fillId="12" borderId="88" xfId="0" applyFont="1" applyFill="1" applyBorder="1" applyAlignment="1">
      <alignment horizontal="center" vertical="center"/>
    </xf>
    <xf numFmtId="0" fontId="62" fillId="12" borderId="91" xfId="0" applyFont="1" applyFill="1" applyBorder="1" applyAlignment="1">
      <alignment horizontal="center" vertical="center"/>
    </xf>
    <xf numFmtId="0" fontId="62" fillId="12" borderId="92" xfId="0" applyFont="1" applyFill="1" applyBorder="1" applyAlignment="1">
      <alignment horizontal="center" vertical="center" wrapText="1"/>
    </xf>
    <xf numFmtId="0" fontId="62" fillId="12" borderId="88" xfId="0" applyFont="1" applyFill="1" applyBorder="1" applyAlignment="1">
      <alignment horizontal="center" vertical="center" wrapText="1"/>
    </xf>
    <xf numFmtId="0" fontId="62" fillId="12" borderId="91" xfId="0" applyFont="1" applyFill="1" applyBorder="1" applyAlignment="1">
      <alignment horizontal="center" vertical="center" wrapText="1"/>
    </xf>
    <xf numFmtId="0" fontId="62" fillId="12" borderId="116" xfId="0" applyFont="1" applyFill="1" applyBorder="1" applyAlignment="1">
      <alignment horizontal="center" vertical="center"/>
    </xf>
    <xf numFmtId="0" fontId="62" fillId="12" borderId="99" xfId="0" applyFont="1" applyFill="1" applyBorder="1" applyAlignment="1">
      <alignment horizontal="center" vertical="center"/>
    </xf>
    <xf numFmtId="0" fontId="62" fillId="12" borderId="117" xfId="0" applyFont="1" applyFill="1" applyBorder="1" applyAlignment="1">
      <alignment horizontal="center" vertical="center"/>
    </xf>
    <xf numFmtId="0" fontId="8" fillId="25" borderId="0" xfId="0" applyFont="1" applyFill="1" applyAlignment="1">
      <alignment horizontal="center"/>
    </xf>
    <xf numFmtId="0" fontId="54" fillId="12" borderId="64" xfId="0" applyFont="1" applyFill="1" applyBorder="1" applyAlignment="1">
      <alignment horizontal="center" vertical="center"/>
    </xf>
    <xf numFmtId="0" fontId="54" fillId="12" borderId="65" xfId="0" applyFont="1" applyFill="1" applyBorder="1" applyAlignment="1">
      <alignment horizontal="center" vertical="center"/>
    </xf>
    <xf numFmtId="0" fontId="54" fillId="12" borderId="66" xfId="0" applyFont="1" applyFill="1" applyBorder="1" applyAlignment="1">
      <alignment horizontal="center" vertical="center"/>
    </xf>
    <xf numFmtId="0" fontId="43" fillId="9" borderId="16" xfId="0" applyFont="1" applyFill="1" applyBorder="1" applyAlignment="1">
      <alignment horizontal="center" vertical="center"/>
    </xf>
    <xf numFmtId="2" fontId="66" fillId="9" borderId="69" xfId="2" applyNumberFormat="1" applyFont="1" applyFill="1" applyBorder="1" applyAlignment="1">
      <alignment horizontal="center" vertical="center" wrapText="1"/>
    </xf>
    <xf numFmtId="2" fontId="66" fillId="9" borderId="70" xfId="2" applyNumberFormat="1" applyFont="1" applyFill="1" applyBorder="1" applyAlignment="1">
      <alignment horizontal="center" vertical="center" wrapText="1"/>
    </xf>
    <xf numFmtId="2" fontId="4" fillId="9" borderId="15" xfId="0" applyNumberFormat="1" applyFont="1" applyFill="1" applyBorder="1" applyAlignment="1">
      <alignment horizontal="center" vertical="center" wrapText="1"/>
    </xf>
    <xf numFmtId="2" fontId="4" fillId="9" borderId="16" xfId="0" applyNumberFormat="1" applyFont="1" applyFill="1" applyBorder="1" applyAlignment="1">
      <alignment horizontal="center" vertical="center" wrapText="1"/>
    </xf>
    <xf numFmtId="2" fontId="1" fillId="9" borderId="15" xfId="0" applyNumberFormat="1" applyFont="1" applyFill="1" applyBorder="1" applyAlignment="1">
      <alignment horizontal="center" vertical="center" wrapText="1"/>
    </xf>
    <xf numFmtId="2" fontId="1" fillId="9" borderId="16" xfId="0" applyNumberFormat="1" applyFont="1" applyFill="1" applyBorder="1" applyAlignment="1">
      <alignment horizontal="center" vertical="center" wrapText="1"/>
    </xf>
    <xf numFmtId="0" fontId="1" fillId="9" borderId="438" xfId="0" applyFont="1" applyFill="1" applyBorder="1" applyAlignment="1">
      <alignment horizontal="center" wrapText="1"/>
    </xf>
    <xf numFmtId="0" fontId="1" fillId="9" borderId="437" xfId="0" applyFont="1" applyFill="1" applyBorder="1" applyAlignment="1">
      <alignment horizontal="center" wrapText="1"/>
    </xf>
    <xf numFmtId="0" fontId="1" fillId="9" borderId="14" xfId="0" applyFont="1" applyFill="1" applyBorder="1" applyAlignment="1">
      <alignment horizontal="center" wrapText="1"/>
    </xf>
    <xf numFmtId="0" fontId="1" fillId="9" borderId="18" xfId="0" applyFont="1" applyFill="1" applyBorder="1" applyAlignment="1">
      <alignment horizontal="center" wrapText="1"/>
    </xf>
    <xf numFmtId="0" fontId="45" fillId="9" borderId="40" xfId="0" applyFont="1" applyFill="1" applyBorder="1" applyAlignment="1">
      <alignment horizontal="center" vertical="top" wrapText="1"/>
    </xf>
    <xf numFmtId="0" fontId="45" fillId="9" borderId="14" xfId="0" applyFont="1" applyFill="1" applyBorder="1" applyAlignment="1">
      <alignment horizontal="center" vertical="top" wrapText="1"/>
    </xf>
    <xf numFmtId="0" fontId="54" fillId="12" borderId="59" xfId="0" applyFont="1" applyFill="1" applyBorder="1" applyAlignment="1">
      <alignment horizontal="center" vertical="center"/>
    </xf>
    <xf numFmtId="0" fontId="54" fillId="12" borderId="60" xfId="0" applyFont="1" applyFill="1" applyBorder="1" applyAlignment="1">
      <alignment horizontal="center" vertical="center"/>
    </xf>
    <xf numFmtId="0" fontId="8" fillId="10" borderId="0" xfId="0" applyFont="1" applyFill="1" applyAlignment="1">
      <alignment horizontal="center"/>
    </xf>
    <xf numFmtId="2" fontId="66" fillId="9" borderId="40" xfId="2" applyNumberFormat="1" applyFont="1" applyFill="1" applyBorder="1" applyAlignment="1">
      <alignment horizontal="center" vertical="top" wrapText="1"/>
    </xf>
    <xf numFmtId="2" fontId="66" fillId="9" borderId="79" xfId="2" applyNumberFormat="1" applyFont="1" applyFill="1" applyBorder="1" applyAlignment="1">
      <alignment horizontal="center" vertical="top" wrapText="1"/>
    </xf>
    <xf numFmtId="166" fontId="70" fillId="0" borderId="0" xfId="0" applyNumberFormat="1" applyFont="1" applyAlignment="1">
      <alignment horizontal="left" vertical="center"/>
    </xf>
    <xf numFmtId="0" fontId="54" fillId="12" borderId="61" xfId="0" applyFont="1" applyFill="1" applyBorder="1" applyAlignment="1">
      <alignment horizontal="center" vertical="center"/>
    </xf>
    <xf numFmtId="0" fontId="54" fillId="12" borderId="130" xfId="0" applyFont="1" applyFill="1" applyBorder="1" applyAlignment="1">
      <alignment horizontal="center" vertical="center"/>
    </xf>
    <xf numFmtId="0" fontId="54" fillId="12" borderId="131" xfId="0" applyFont="1" applyFill="1" applyBorder="1" applyAlignment="1">
      <alignment horizontal="center" vertical="center"/>
    </xf>
    <xf numFmtId="0" fontId="8" fillId="11" borderId="0" xfId="0" applyFont="1" applyFill="1" applyAlignment="1">
      <alignment horizontal="center"/>
    </xf>
    <xf numFmtId="2" fontId="66" fillId="9" borderId="73" xfId="2" applyNumberFormat="1" applyFont="1" applyFill="1" applyBorder="1" applyAlignment="1">
      <alignment horizontal="center" vertical="top" wrapText="1"/>
    </xf>
    <xf numFmtId="0" fontId="54" fillId="12" borderId="42" xfId="0" applyFont="1" applyFill="1" applyBorder="1" applyAlignment="1">
      <alignment horizontal="center" vertical="center"/>
    </xf>
    <xf numFmtId="0" fontId="43" fillId="9" borderId="430" xfId="0" applyFont="1" applyFill="1" applyBorder="1" applyAlignment="1">
      <alignment horizontal="center" vertical="top" wrapText="1"/>
    </xf>
    <xf numFmtId="0" fontId="43" fillId="9" borderId="78" xfId="0" applyFont="1" applyFill="1" applyBorder="1" applyAlignment="1">
      <alignment horizontal="center" vertical="top" wrapText="1"/>
    </xf>
    <xf numFmtId="0" fontId="8" fillId="15" borderId="0" xfId="0" applyFont="1" applyFill="1" applyAlignment="1">
      <alignment horizontal="center"/>
    </xf>
    <xf numFmtId="0" fontId="8" fillId="16" borderId="0" xfId="0" applyFont="1" applyFill="1" applyAlignment="1">
      <alignment horizontal="center"/>
    </xf>
    <xf numFmtId="0" fontId="34" fillId="19" borderId="0" xfId="0" applyFont="1" applyFill="1" applyAlignment="1">
      <alignment horizontal="center"/>
    </xf>
    <xf numFmtId="0" fontId="2" fillId="9" borderId="15" xfId="0" applyFont="1" applyFill="1" applyBorder="1" applyAlignment="1">
      <alignment horizontal="center" vertical="center"/>
    </xf>
    <xf numFmtId="0" fontId="2" fillId="9" borderId="16" xfId="0" applyFont="1" applyFill="1" applyBorder="1" applyAlignment="1">
      <alignment horizontal="center" vertical="center"/>
    </xf>
    <xf numFmtId="0" fontId="34" fillId="20" borderId="0" xfId="0" applyFont="1" applyFill="1" applyAlignment="1">
      <alignment horizontal="center"/>
    </xf>
    <xf numFmtId="0" fontId="62" fillId="12" borderId="159" xfId="0" applyFont="1" applyFill="1" applyBorder="1" applyAlignment="1">
      <alignment horizontal="center" vertical="center"/>
    </xf>
    <xf numFmtId="0" fontId="62" fillId="12" borderId="161" xfId="0" applyFont="1" applyFill="1" applyBorder="1" applyAlignment="1">
      <alignment horizontal="center" vertical="center"/>
    </xf>
    <xf numFmtId="0" fontId="62" fillId="12" borderId="165" xfId="0" applyFont="1" applyFill="1" applyBorder="1" applyAlignment="1">
      <alignment horizontal="center" vertical="center"/>
    </xf>
    <xf numFmtId="0" fontId="62" fillId="12" borderId="162" xfId="0" applyFont="1" applyFill="1" applyBorder="1" applyAlignment="1">
      <alignment horizontal="center" vertical="center"/>
    </xf>
    <xf numFmtId="0" fontId="63" fillId="12" borderId="162" xfId="0" applyFont="1" applyFill="1" applyBorder="1" applyAlignment="1">
      <alignment horizontal="center" vertical="center"/>
    </xf>
    <xf numFmtId="0" fontId="63" fillId="12" borderId="166" xfId="0" applyFont="1" applyFill="1" applyBorder="1" applyAlignment="1">
      <alignment horizontal="center" vertical="center"/>
    </xf>
    <xf numFmtId="0" fontId="8" fillId="23" borderId="0" xfId="0" applyFont="1" applyFill="1" applyAlignment="1">
      <alignment horizontal="center"/>
    </xf>
    <xf numFmtId="0" fontId="1" fillId="9" borderId="15" xfId="0" applyFont="1" applyFill="1" applyBorder="1" applyAlignment="1">
      <alignment horizontal="center"/>
    </xf>
    <xf numFmtId="0" fontId="1" fillId="9" borderId="16" xfId="0" applyFont="1" applyFill="1" applyBorder="1" applyAlignment="1">
      <alignment horizontal="center"/>
    </xf>
    <xf numFmtId="0" fontId="62" fillId="12" borderId="164" xfId="0" applyFont="1" applyFill="1" applyBorder="1" applyAlignment="1">
      <alignment horizontal="center" vertical="center"/>
    </xf>
    <xf numFmtId="0" fontId="62" fillId="12" borderId="156" xfId="0" applyFont="1" applyFill="1" applyBorder="1" applyAlignment="1">
      <alignment horizontal="center" vertical="center"/>
    </xf>
    <xf numFmtId="0" fontId="62" fillId="12" borderId="157" xfId="0" applyFont="1" applyFill="1" applyBorder="1" applyAlignment="1">
      <alignment horizontal="center" vertical="center"/>
    </xf>
    <xf numFmtId="0" fontId="62" fillId="12" borderId="158" xfId="0" applyFont="1" applyFill="1" applyBorder="1" applyAlignment="1">
      <alignment horizontal="center" vertical="center" wrapText="1"/>
    </xf>
    <xf numFmtId="0" fontId="62" fillId="12" borderId="156" xfId="0" applyFont="1" applyFill="1" applyBorder="1" applyAlignment="1">
      <alignment horizontal="center" vertical="center" wrapText="1"/>
    </xf>
    <xf numFmtId="0" fontId="62" fillId="12" borderId="157" xfId="0" applyFont="1" applyFill="1" applyBorder="1" applyAlignment="1">
      <alignment horizontal="center" vertical="center" wrapText="1"/>
    </xf>
    <xf numFmtId="0" fontId="62" fillId="12" borderId="160" xfId="0" applyFont="1" applyFill="1" applyBorder="1" applyAlignment="1">
      <alignment horizontal="center" vertical="center"/>
    </xf>
    <xf numFmtId="0" fontId="63" fillId="12" borderId="102" xfId="0" applyFont="1" applyFill="1" applyBorder="1" applyAlignment="1">
      <alignment horizontal="center" vertical="center"/>
    </xf>
    <xf numFmtId="0" fontId="63" fillId="12" borderId="103" xfId="0" applyFont="1" applyFill="1" applyBorder="1" applyAlignment="1">
      <alignment horizontal="center" vertical="center"/>
    </xf>
    <xf numFmtId="0" fontId="62" fillId="12" borderId="128" xfId="0" applyFont="1" applyFill="1" applyBorder="1" applyAlignment="1">
      <alignment horizontal="center" vertical="center"/>
    </xf>
    <xf numFmtId="0" fontId="8" fillId="10" borderId="0" xfId="0" applyFont="1" applyFill="1" applyAlignment="1">
      <alignment horizontal="left"/>
    </xf>
    <xf numFmtId="0" fontId="50" fillId="2" borderId="1" xfId="0" applyFont="1" applyFill="1" applyBorder="1" applyAlignment="1">
      <alignment vertical="center" wrapText="1"/>
    </xf>
    <xf numFmtId="0" fontId="50" fillId="2" borderId="2" xfId="0" applyFont="1" applyFill="1" applyBorder="1" applyAlignment="1">
      <alignment vertical="center" wrapText="1"/>
    </xf>
    <xf numFmtId="165" fontId="2" fillId="2" borderId="0" xfId="0" applyNumberFormat="1" applyFont="1" applyFill="1" applyAlignment="1">
      <alignment horizontal="left"/>
    </xf>
    <xf numFmtId="165" fontId="64" fillId="2" borderId="0" xfId="0" applyNumberFormat="1" applyFont="1" applyFill="1" applyAlignment="1">
      <alignment horizontal="left"/>
    </xf>
    <xf numFmtId="165" fontId="64" fillId="2" borderId="2" xfId="0" applyNumberFormat="1" applyFont="1" applyFill="1" applyBorder="1" applyAlignment="1">
      <alignment horizontal="left"/>
    </xf>
    <xf numFmtId="166" fontId="69" fillId="0" borderId="0" xfId="0" applyNumberFormat="1" applyFont="1" applyAlignment="1">
      <alignment horizontal="left"/>
    </xf>
    <xf numFmtId="166" fontId="83" fillId="0" borderId="0" xfId="0" applyNumberFormat="1" applyFont="1" applyAlignment="1">
      <alignment horizontal="left"/>
    </xf>
  </cellXfs>
  <cellStyles count="3">
    <cellStyle name="Hyperlink" xfId="2" builtinId="8"/>
    <cellStyle name="Normal" xfId="0" builtinId="0"/>
    <cellStyle name="Normal 2" xfId="1" xr:uid="{00000000-0005-0000-0000-000002000000}"/>
  </cellStyles>
  <dxfs count="68">
    <dxf>
      <font>
        <color theme="0" tint="-0.499984740745262"/>
      </font>
      <fill>
        <patternFill>
          <bgColor theme="0" tint="-0.499984740745262"/>
        </patternFill>
      </fill>
    </dxf>
    <dxf>
      <font>
        <color theme="0" tint="-0.499984740745262"/>
      </font>
      <fill>
        <patternFill>
          <bgColor theme="0" tint="-0.499984740745262"/>
        </patternFill>
      </fill>
    </dxf>
    <dxf>
      <font>
        <color theme="0" tint="-0.499984740745262"/>
      </font>
      <fill>
        <patternFill>
          <bgColor theme="0" tint="-0.499984740745262"/>
        </patternFill>
      </fill>
    </dxf>
    <dxf>
      <font>
        <color theme="0" tint="-0.499984740745262"/>
      </font>
      <fill>
        <patternFill>
          <bgColor theme="0" tint="-0.499984740745262"/>
        </patternFill>
      </fill>
    </dxf>
    <dxf>
      <font>
        <color theme="0" tint="-0.499984740745262"/>
      </font>
      <fill>
        <patternFill>
          <bgColor theme="0" tint="-0.499984740745262"/>
        </patternFill>
      </fill>
    </dxf>
    <dxf>
      <font>
        <color theme="0" tint="-0.499984740745262"/>
      </font>
      <fill>
        <patternFill>
          <bgColor theme="0" tint="-0.499984740745262"/>
        </patternFill>
      </fill>
    </dxf>
    <dxf>
      <font>
        <color theme="0" tint="-0.499984740745262"/>
      </font>
      <fill>
        <patternFill>
          <bgColor theme="0" tint="-0.499984740745262"/>
        </patternFill>
      </fill>
    </dxf>
    <dxf>
      <font>
        <color theme="0" tint="-0.499984740745262"/>
      </font>
      <fill>
        <patternFill>
          <bgColor theme="0" tint="-0.499984740745262"/>
        </patternFill>
      </fill>
    </dxf>
    <dxf>
      <font>
        <b/>
        <i val="0"/>
      </font>
      <fill>
        <patternFill>
          <bgColor rgb="FFFFC000"/>
        </patternFill>
      </fill>
    </dxf>
    <dxf>
      <font>
        <b/>
        <i val="0"/>
      </font>
      <fill>
        <patternFill>
          <bgColor rgb="FFFFC000"/>
        </patternFill>
      </fill>
    </dxf>
    <dxf>
      <font>
        <color theme="0" tint="-0.499984740745262"/>
      </font>
      <fill>
        <patternFill>
          <bgColor theme="0" tint="-0.499984740745262"/>
        </patternFill>
      </fill>
    </dxf>
    <dxf>
      <font>
        <color theme="0" tint="-0.499984740745262"/>
      </font>
      <fill>
        <patternFill>
          <bgColor theme="0" tint="-0.499984740745262"/>
        </patternFill>
      </fill>
    </dxf>
    <dxf>
      <font>
        <color theme="0" tint="-0.499984740745262"/>
      </font>
      <fill>
        <patternFill>
          <bgColor theme="0" tint="-0.499984740745262"/>
        </patternFill>
      </fill>
    </dxf>
    <dxf>
      <font>
        <color theme="0" tint="-0.499984740745262"/>
      </font>
      <fill>
        <patternFill>
          <bgColor theme="0" tint="-0.499984740745262"/>
        </patternFill>
      </fill>
    </dxf>
    <dxf>
      <font>
        <color theme="0" tint="-0.499984740745262"/>
      </font>
      <fill>
        <patternFill>
          <bgColor theme="0" tint="-0.499984740745262"/>
        </patternFill>
      </fill>
    </dxf>
    <dxf>
      <font>
        <color theme="0" tint="-0.499984740745262"/>
      </font>
      <fill>
        <patternFill>
          <bgColor theme="0" tint="-0.499984740745262"/>
        </patternFill>
      </fill>
    </dxf>
    <dxf>
      <font>
        <color theme="0" tint="-0.499984740745262"/>
      </font>
      <fill>
        <patternFill>
          <bgColor theme="0" tint="-0.499984740745262"/>
        </patternFill>
      </fill>
    </dxf>
    <dxf>
      <font>
        <color theme="0" tint="-0.499984740745262"/>
      </font>
      <fill>
        <patternFill>
          <bgColor theme="0" tint="-0.499984740745262"/>
        </patternFill>
      </fill>
    </dxf>
    <dxf>
      <font>
        <color theme="0" tint="-0.499984740745262"/>
      </font>
      <fill>
        <patternFill>
          <bgColor theme="0" tint="-0.499984740745262"/>
        </patternFill>
      </fill>
    </dxf>
    <dxf>
      <font>
        <color theme="0" tint="-0.499984740745262"/>
      </font>
      <fill>
        <patternFill>
          <bgColor theme="0" tint="-0.499984740745262"/>
        </patternFill>
      </fill>
    </dxf>
    <dxf>
      <font>
        <color theme="0" tint="-0.499984740745262"/>
      </font>
      <fill>
        <patternFill>
          <bgColor theme="0" tint="-0.499984740745262"/>
        </patternFill>
      </fill>
    </dxf>
    <dxf>
      <font>
        <color theme="0" tint="-0.499984740745262"/>
      </font>
      <fill>
        <patternFill>
          <bgColor theme="0" tint="-0.499984740745262"/>
        </patternFill>
      </fill>
    </dxf>
    <dxf>
      <font>
        <color theme="0" tint="-0.499984740745262"/>
      </font>
      <fill>
        <patternFill>
          <bgColor theme="0" tint="-0.499984740745262"/>
        </patternFill>
      </fill>
    </dxf>
    <dxf>
      <font>
        <color theme="0" tint="-0.499984740745262"/>
      </font>
      <fill>
        <patternFill>
          <bgColor theme="0" tint="-0.499984740745262"/>
        </patternFill>
      </fill>
    </dxf>
    <dxf>
      <font>
        <color theme="0" tint="-0.499984740745262"/>
      </font>
      <fill>
        <patternFill>
          <bgColor theme="0" tint="-0.499984740745262"/>
        </patternFill>
      </fill>
    </dxf>
    <dxf>
      <font>
        <color theme="0" tint="-0.499984740745262"/>
      </font>
      <fill>
        <patternFill>
          <bgColor theme="0" tint="-0.499984740745262"/>
        </patternFill>
      </fill>
    </dxf>
    <dxf>
      <font>
        <color theme="0" tint="-0.499984740745262"/>
      </font>
      <fill>
        <patternFill>
          <bgColor theme="0" tint="-0.499984740745262"/>
        </patternFill>
      </fill>
    </dxf>
    <dxf>
      <font>
        <color theme="0" tint="-0.499984740745262"/>
      </font>
      <fill>
        <patternFill>
          <bgColor theme="0" tint="-0.499984740745262"/>
        </patternFill>
      </fill>
    </dxf>
    <dxf>
      <font>
        <color theme="0" tint="-0.499984740745262"/>
      </font>
      <fill>
        <patternFill>
          <bgColor theme="0" tint="-0.499984740745262"/>
        </patternFill>
      </fill>
    </dxf>
    <dxf>
      <font>
        <color theme="0" tint="-0.499984740745262"/>
      </font>
      <fill>
        <patternFill>
          <bgColor theme="0" tint="-0.499984740745262"/>
        </patternFill>
      </fill>
    </dxf>
    <dxf>
      <font>
        <color theme="0" tint="-0.499984740745262"/>
      </font>
      <fill>
        <patternFill>
          <bgColor theme="0" tint="-0.499984740745262"/>
        </patternFill>
      </fill>
    </dxf>
    <dxf>
      <font>
        <color theme="0" tint="-0.499984740745262"/>
      </font>
      <fill>
        <patternFill>
          <bgColor theme="0" tint="-0.499984740745262"/>
        </patternFill>
      </fill>
    </dxf>
    <dxf>
      <font>
        <color theme="0" tint="-0.499984740745262"/>
      </font>
      <fill>
        <patternFill>
          <bgColor theme="0" tint="-0.499984740745262"/>
        </patternFill>
      </fill>
    </dxf>
    <dxf>
      <font>
        <color theme="0" tint="-0.499984740745262"/>
      </font>
      <fill>
        <patternFill>
          <bgColor theme="0" tint="-0.499984740745262"/>
        </patternFill>
      </fill>
    </dxf>
    <dxf>
      <font>
        <color theme="0" tint="-0.499984740745262"/>
      </font>
      <fill>
        <patternFill>
          <bgColor theme="0" tint="-0.499984740745262"/>
        </patternFill>
      </fill>
    </dxf>
    <dxf>
      <font>
        <color theme="0" tint="-0.499984740745262"/>
      </font>
      <fill>
        <patternFill>
          <bgColor theme="0" tint="-0.499984740745262"/>
        </patternFill>
      </fill>
    </dxf>
    <dxf>
      <font>
        <color theme="0" tint="-0.499984740745262"/>
      </font>
      <fill>
        <patternFill>
          <bgColor theme="0" tint="-0.499984740745262"/>
        </patternFill>
      </fill>
    </dxf>
    <dxf>
      <font>
        <color theme="0" tint="-0.499984740745262"/>
      </font>
      <fill>
        <patternFill>
          <bgColor theme="0" tint="-0.499984740745262"/>
        </patternFill>
      </fill>
    </dxf>
    <dxf>
      <font>
        <color theme="0" tint="-0.499984740745262"/>
      </font>
      <fill>
        <patternFill>
          <bgColor theme="0" tint="-0.499984740745262"/>
        </patternFill>
      </fill>
    </dxf>
    <dxf>
      <font>
        <color theme="0" tint="-0.499984740745262"/>
      </font>
      <fill>
        <patternFill>
          <bgColor theme="0" tint="-0.499984740745262"/>
        </patternFill>
      </fill>
    </dxf>
    <dxf>
      <font>
        <color theme="0" tint="-0.499984740745262"/>
      </font>
      <fill>
        <patternFill>
          <bgColor theme="0" tint="-0.499984740745262"/>
        </patternFill>
      </fill>
    </dxf>
    <dxf>
      <font>
        <color theme="0" tint="-0.499984740745262"/>
      </font>
      <fill>
        <patternFill>
          <bgColor theme="0" tint="-0.499984740745262"/>
        </patternFill>
      </fill>
    </dxf>
    <dxf>
      <font>
        <color theme="0" tint="-0.499984740745262"/>
      </font>
      <fill>
        <patternFill>
          <bgColor theme="0" tint="-0.499984740745262"/>
        </patternFill>
      </fill>
    </dxf>
    <dxf>
      <font>
        <color theme="0" tint="-0.499984740745262"/>
      </font>
      <fill>
        <patternFill>
          <bgColor theme="0" tint="-0.499984740745262"/>
        </patternFill>
      </fill>
    </dxf>
    <dxf>
      <font>
        <color theme="0" tint="-0.499984740745262"/>
      </font>
      <fill>
        <patternFill>
          <bgColor theme="0" tint="-0.499984740745262"/>
        </patternFill>
      </fill>
    </dxf>
    <dxf>
      <font>
        <color theme="0" tint="-0.499984740745262"/>
      </font>
      <fill>
        <patternFill>
          <bgColor theme="0" tint="-0.499984740745262"/>
        </patternFill>
      </fill>
    </dxf>
    <dxf>
      <font>
        <color theme="0" tint="-0.499984740745262"/>
      </font>
      <fill>
        <patternFill>
          <bgColor theme="0" tint="-0.499984740745262"/>
        </patternFill>
      </fill>
    </dxf>
    <dxf>
      <font>
        <color theme="0" tint="-0.499984740745262"/>
      </font>
      <fill>
        <patternFill>
          <bgColor theme="0" tint="-0.499984740745262"/>
        </patternFill>
      </fill>
    </dxf>
    <dxf>
      <font>
        <color theme="0" tint="-0.499984740745262"/>
      </font>
      <fill>
        <patternFill>
          <bgColor theme="0" tint="-0.499984740745262"/>
        </patternFill>
      </fill>
    </dxf>
    <dxf>
      <font>
        <color theme="0" tint="-0.499984740745262"/>
      </font>
      <fill>
        <patternFill>
          <bgColor theme="0" tint="-0.499984740745262"/>
        </patternFill>
      </fill>
    </dxf>
    <dxf>
      <font>
        <color theme="0" tint="-0.499984740745262"/>
      </font>
      <fill>
        <patternFill>
          <bgColor theme="0" tint="-0.499984740745262"/>
        </patternFill>
      </fill>
    </dxf>
    <dxf>
      <fill>
        <patternFill patternType="solid">
          <fgColor theme="7" tint="0.79998168889431442"/>
          <bgColor theme="7" tint="0.79998168889431442"/>
        </patternFill>
      </fill>
    </dxf>
    <dxf>
      <fill>
        <patternFill patternType="solid">
          <fgColor theme="7" tint="0.79998168889431442"/>
          <bgColor theme="7" tint="0.79998168889431442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7"/>
        </top>
      </border>
    </dxf>
    <dxf>
      <font>
        <b/>
        <i val="0"/>
        <color auto="1"/>
      </font>
      <fill>
        <patternFill patternType="solid">
          <fgColor theme="7"/>
          <bgColor theme="7"/>
        </patternFill>
      </fill>
    </dxf>
    <dxf>
      <font>
        <color theme="1"/>
      </font>
      <border>
        <left style="thin">
          <color theme="7" tint="0.39997558519241921"/>
        </left>
        <right style="thin">
          <color theme="7" tint="0.39997558519241921"/>
        </right>
        <top style="thin">
          <color theme="7" tint="0.39997558519241921"/>
        </top>
        <bottom style="thin">
          <color theme="7" tint="0.39997558519241921"/>
        </bottom>
        <horizontal style="thin">
          <color theme="7" tint="0.39997558519241921"/>
        </horizontal>
      </border>
    </dxf>
    <dxf>
      <fill>
        <patternFill patternType="solid">
          <fgColor theme="0" tint="-0.14999847407452621"/>
          <bgColor theme="0" tint="-0.14999847407452621"/>
        </patternFill>
      </fill>
    </dxf>
    <dxf>
      <fill>
        <patternFill patternType="solid">
          <fgColor theme="0" tint="-0.14999847407452621"/>
          <bgColor theme="0" tint="-0.14999847407452621"/>
        </patternFill>
      </fill>
    </dxf>
    <dxf>
      <font>
        <b/>
        <color theme="0"/>
      </font>
      <fill>
        <patternFill patternType="solid">
          <fgColor theme="6"/>
          <bgColor theme="6"/>
        </patternFill>
      </fill>
    </dxf>
    <dxf>
      <font>
        <b/>
        <i val="0"/>
        <color theme="0"/>
      </font>
      <fill>
        <patternFill patternType="solid">
          <fgColor theme="6"/>
          <bgColor theme="6"/>
        </patternFill>
      </fill>
    </dxf>
    <dxf>
      <border>
        <top style="double">
          <color theme="1"/>
        </top>
      </border>
    </dxf>
    <dxf>
      <font>
        <b/>
        <i val="0"/>
        <color theme="1"/>
      </font>
      <fill>
        <patternFill patternType="solid">
          <fgColor theme="6"/>
          <bgColor theme="6"/>
        </patternFill>
      </fill>
      <border>
        <bottom style="medium">
          <color theme="1"/>
        </bottom>
      </border>
    </dxf>
    <dxf>
      <font>
        <color theme="1"/>
      </font>
      <border>
        <top style="medium">
          <color theme="1"/>
        </top>
        <bottom style="medium">
          <color theme="1"/>
        </bottom>
      </border>
    </dxf>
    <dxf>
      <fill>
        <patternFill>
          <bgColor rgb="FFCDFBED"/>
        </patternFill>
      </fill>
    </dxf>
    <dxf>
      <font>
        <b/>
        <i val="0"/>
      </font>
    </dxf>
    <dxf>
      <font>
        <b/>
        <i val="0"/>
        <color theme="0"/>
      </font>
      <fill>
        <patternFill>
          <bgColor rgb="FF2D8B60"/>
        </patternFill>
      </fill>
    </dxf>
  </dxfs>
  <tableStyles count="3" defaultTableStyle="TableStyleMedium2" defaultPivotStyle="PivotStyleLight16">
    <tableStyle name="Table Style 1" pivot="0" count="3" xr9:uid="{00000000-0011-0000-FFFF-FFFF00000000}">
      <tableStyleElement type="headerRow" dxfId="67"/>
      <tableStyleElement type="firstColumn" dxfId="66"/>
      <tableStyleElement type="firstRowStripe" dxfId="65"/>
    </tableStyle>
    <tableStyle name="TableStyleMedium18 2" pivot="0" count="7" xr9:uid="{00000000-0011-0000-FFFF-FFFF01000000}">
      <tableStyleElement type="wholeTable" dxfId="64"/>
      <tableStyleElement type="headerRow" dxfId="63"/>
      <tableStyleElement type="totalRow" dxfId="62"/>
      <tableStyleElement type="firstColumn" dxfId="61"/>
      <tableStyleElement type="lastColumn" dxfId="60"/>
      <tableStyleElement type="firstRowStripe" dxfId="59"/>
      <tableStyleElement type="firstColumnStripe" dxfId="58"/>
    </tableStyle>
    <tableStyle name="TableStyleYellowCustom" pivot="0" count="7" xr9:uid="{00000000-0011-0000-FFFF-FFFF02000000}">
      <tableStyleElement type="wholeTable" dxfId="57"/>
      <tableStyleElement type="headerRow" dxfId="56"/>
      <tableStyleElement type="totalRow" dxfId="55"/>
      <tableStyleElement type="firstColumn" dxfId="54"/>
      <tableStyleElement type="lastColumn" dxfId="53"/>
      <tableStyleElement type="firstRowStripe" dxfId="52"/>
      <tableStyleElement type="firstColumnStripe" dxfId="51"/>
    </tableStyle>
  </tableStyles>
  <colors>
    <mruColors>
      <color rgb="FF75DEFF"/>
      <color rgb="FFFE9700"/>
      <color rgb="FF893705"/>
      <color rgb="FFCA06CF"/>
      <color rgb="FFB94B07"/>
      <color rgb="FFD600AD"/>
      <color rgb="FFD69900"/>
      <color rgb="FFFF1919"/>
      <color rgb="FFD50161"/>
      <color rgb="FFD6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eetMetadata" Target="metadata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128589</xdr:colOff>
      <xdr:row>24</xdr:row>
      <xdr:rowOff>91544</xdr:rowOff>
    </xdr:from>
    <xdr:to>
      <xdr:col>8</xdr:col>
      <xdr:colOff>1323975</xdr:colOff>
      <xdr:row>51</xdr:row>
      <xdr:rowOff>19050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A7D1D08-EA6A-4E9C-9051-D103DF307C73}"/>
            </a:ext>
          </a:extLst>
        </xdr:cNvPr>
        <xdr:cNvSpPr txBox="1"/>
      </xdr:nvSpPr>
      <xdr:spPr>
        <a:xfrm>
          <a:off x="7872414" y="5349344"/>
          <a:ext cx="2986086" cy="5004331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400" b="1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Restricted Parking permit </a:t>
          </a:r>
        </a:p>
        <a:p>
          <a:r>
            <a:rPr lang="en-US" sz="1400" b="1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by approval</a:t>
          </a:r>
        </a:p>
        <a:p>
          <a:br>
            <a:rPr lang="en-US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r>
            <a:rPr lang="en-US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Students with a compelling and/or emergent need to obtain a parking permit may request a parking permit based on program approval, space availability, and other criteria as set forth by Campus Access and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Commute Services</a:t>
          </a:r>
          <a:r>
            <a:rPr lang="en-US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. </a:t>
          </a:r>
        </a:p>
        <a:p>
          <a:endParaRPr lang="en-US" sz="1100" b="0" i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US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See rates on the </a:t>
          </a:r>
          <a:r>
            <a:rPr lang="en-US" sz="1100" b="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All Products and Rates</a:t>
          </a:r>
          <a:r>
            <a:rPr lang="en-US" sz="1100" b="0" i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sheet under Parking &gt; Restricted. </a:t>
          </a:r>
        </a:p>
        <a:p>
          <a:endParaRPr lang="en-US" sz="1100" b="0" i="1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Contact </a:t>
          </a:r>
          <a:r>
            <a:rPr lang="en-US" sz="1100" b="0" i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commute@ohsu.edu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with questions.</a:t>
          </a:r>
          <a:endParaRPr lang="en-US" sz="1100" i="1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265905</xdr:colOff>
      <xdr:row>0</xdr:row>
      <xdr:rowOff>54769</xdr:rowOff>
    </xdr:from>
    <xdr:to>
      <xdr:col>9</xdr:col>
      <xdr:colOff>469900</xdr:colOff>
      <xdr:row>42</xdr:row>
      <xdr:rowOff>170655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C285EE3C-9AB7-4AF1-848E-FE282F9D867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hq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034" t="622" r="2626" b="3394"/>
        <a:stretch/>
      </xdr:blipFill>
      <xdr:spPr>
        <a:xfrm>
          <a:off x="265905" y="54769"/>
          <a:ext cx="5704683" cy="79501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ohsu.edu/visit/parking-coverage" TargetMode="External"/><Relationship Id="rId2" Type="http://schemas.openxmlformats.org/officeDocument/2006/relationships/hyperlink" Target="https://www.ohsu.edu/visit/customer-service" TargetMode="External"/><Relationship Id="rId1" Type="http://schemas.openxmlformats.org/officeDocument/2006/relationships/hyperlink" Target="https://o2.ohsu.edu/wageparking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mailto:commute@ohsu.edu" TargetMode="Externa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0.bin"/><Relationship Id="rId1" Type="http://schemas.openxmlformats.org/officeDocument/2006/relationships/hyperlink" Target="https://ohsu.luum.com/" TargetMode="Externa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1.bin"/><Relationship Id="rId1" Type="http://schemas.openxmlformats.org/officeDocument/2006/relationships/hyperlink" Target="https://ohsu.luum.com/" TargetMode="Externa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2.bin"/><Relationship Id="rId1" Type="http://schemas.openxmlformats.org/officeDocument/2006/relationships/hyperlink" Target="https://ohsu.luum.com/" TargetMode="External"/></Relationships>
</file>

<file path=xl/worksheets/_rels/sheet13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ohsu.edu/tram?utm_source=ratesheet" TargetMode="External"/><Relationship Id="rId13" Type="http://schemas.openxmlformats.org/officeDocument/2006/relationships/printerSettings" Target="../printerSettings/printerSettings13.bin"/><Relationship Id="rId3" Type="http://schemas.openxmlformats.org/officeDocument/2006/relationships/hyperlink" Target="https://www.ohsu.edu/tram?utm_source=ratesheet" TargetMode="External"/><Relationship Id="rId7" Type="http://schemas.openxmlformats.org/officeDocument/2006/relationships/hyperlink" Target="https://www.ohsu.edu/tram?utm_source=ratesheet" TargetMode="External"/><Relationship Id="rId12" Type="http://schemas.openxmlformats.org/officeDocument/2006/relationships/hyperlink" Target="https://www.ohsu.edu/tram?utm_source=ratesheet" TargetMode="External"/><Relationship Id="rId2" Type="http://schemas.openxmlformats.org/officeDocument/2006/relationships/hyperlink" Target="https://www.ohsu.edu/tram?utm_source=ratesheet" TargetMode="External"/><Relationship Id="rId1" Type="http://schemas.openxmlformats.org/officeDocument/2006/relationships/hyperlink" Target="https://www.ohsu.edu/tram?utm_source=ratesheet" TargetMode="External"/><Relationship Id="rId6" Type="http://schemas.openxmlformats.org/officeDocument/2006/relationships/hyperlink" Target="https://www.ohsu.edu/tram?utm_source=ratesheet" TargetMode="External"/><Relationship Id="rId11" Type="http://schemas.openxmlformats.org/officeDocument/2006/relationships/hyperlink" Target="https://www.ohsu.edu/tram?utm_source=ratesheet" TargetMode="External"/><Relationship Id="rId5" Type="http://schemas.openxmlformats.org/officeDocument/2006/relationships/hyperlink" Target="https://www.ohsu.edu/tram?utm_source=ratesheet" TargetMode="External"/><Relationship Id="rId10" Type="http://schemas.openxmlformats.org/officeDocument/2006/relationships/hyperlink" Target="https://www.ohsu.edu/tram?utm_source=ratesheet" TargetMode="External"/><Relationship Id="rId4" Type="http://schemas.openxmlformats.org/officeDocument/2006/relationships/hyperlink" Target="https://www.ohsu.edu/tram?utm_source=ratesheet" TargetMode="External"/><Relationship Id="rId9" Type="http://schemas.openxmlformats.org/officeDocument/2006/relationships/hyperlink" Target="https://www.ohsu.edu/tram?utm_source=ratesheet" TargetMode="External"/></Relationships>
</file>

<file path=xl/worksheets/_rels/sheet14.xml.rels><?xml version="1.0" encoding="UTF-8" standalone="yes"?>
<Relationships xmlns="http://schemas.openxmlformats.org/package/2006/relationships"><Relationship Id="rId117" Type="http://schemas.openxmlformats.org/officeDocument/2006/relationships/hyperlink" Target="http://www.ohsu.edu/visit/motorcycle?utm_source=ratesheet" TargetMode="External"/><Relationship Id="rId21" Type="http://schemas.openxmlformats.org/officeDocument/2006/relationships/hyperlink" Target="https://o2.ohsu.edu/transportation-and-parking/gme-access.cfm" TargetMode="External"/><Relationship Id="rId42" Type="http://schemas.openxmlformats.org/officeDocument/2006/relationships/hyperlink" Target="https://o2.ohsu.edu/campus-access-and-commute/gme-resident-transportation" TargetMode="External"/><Relationship Id="rId63" Type="http://schemas.openxmlformats.org/officeDocument/2006/relationships/hyperlink" Target="https://o2.ohsu.edu/lyft" TargetMode="External"/><Relationship Id="rId84" Type="http://schemas.openxmlformats.org/officeDocument/2006/relationships/hyperlink" Target="https://o2.ohsu.edu/mycommute" TargetMode="External"/><Relationship Id="rId16" Type="http://schemas.openxmlformats.org/officeDocument/2006/relationships/hyperlink" Target="https://www.ohsu.edu/visit/parking-garage-k" TargetMode="External"/><Relationship Id="rId107" Type="http://schemas.openxmlformats.org/officeDocument/2006/relationships/hyperlink" Target="https://www.ohsu.edu/visit/market-square-building?utm_source=ratesheet" TargetMode="External"/><Relationship Id="rId11" Type="http://schemas.openxmlformats.org/officeDocument/2006/relationships/hyperlink" Target="https://www.ohsu.edu/visit/3030-moody-building" TargetMode="External"/><Relationship Id="rId32" Type="http://schemas.openxmlformats.org/officeDocument/2006/relationships/hyperlink" Target="https://www.ohsu.edu/visit/department-services?utm_source=ratesheet" TargetMode="External"/><Relationship Id="rId37" Type="http://schemas.openxmlformats.org/officeDocument/2006/relationships/hyperlink" Target="https://www.gobybikepdx.com/" TargetMode="External"/><Relationship Id="rId53" Type="http://schemas.openxmlformats.org/officeDocument/2006/relationships/hyperlink" Target="https://www.ohsu.edu/visit/macadam-warehouse" TargetMode="External"/><Relationship Id="rId58" Type="http://schemas.openxmlformats.org/officeDocument/2006/relationships/hyperlink" Target="https://ohsu.luum.com/" TargetMode="External"/><Relationship Id="rId74" Type="http://schemas.openxmlformats.org/officeDocument/2006/relationships/hyperlink" Target="https://www.gobybikepdx.com/?utm_source=ratesheet" TargetMode="External"/><Relationship Id="rId79" Type="http://schemas.openxmlformats.org/officeDocument/2006/relationships/hyperlink" Target="https://o2.ohsu.edu/campus-access-and-commute/bike-facilities?utm_source=ratesheet" TargetMode="External"/><Relationship Id="rId102" Type="http://schemas.openxmlformats.org/officeDocument/2006/relationships/hyperlink" Target="https://app.smartsheet.com/b/form/e3d92e78cc7149e6922b852527e20965" TargetMode="External"/><Relationship Id="rId123" Type="http://schemas.openxmlformats.org/officeDocument/2006/relationships/hyperlink" Target="https://www.ohsu.edu/visit/parking-lot-30?utm_source=ratesheet" TargetMode="External"/><Relationship Id="rId128" Type="http://schemas.openxmlformats.org/officeDocument/2006/relationships/hyperlink" Target="https://www.ohsu.edu/visit/parking-garage-f?utm_source=ratesheet" TargetMode="External"/><Relationship Id="rId5" Type="http://schemas.openxmlformats.org/officeDocument/2006/relationships/hyperlink" Target="https://www.ohsu.edu/visit/parking-garage-f" TargetMode="External"/><Relationship Id="rId90" Type="http://schemas.openxmlformats.org/officeDocument/2006/relationships/hyperlink" Target="https://www.gobytram.com/?utm_source=ratesheet" TargetMode="External"/><Relationship Id="rId95" Type="http://schemas.openxmlformats.org/officeDocument/2006/relationships/hyperlink" Target="https://www.ohsu.edu/transit?utm_source=ratesheet" TargetMode="External"/><Relationship Id="rId22" Type="http://schemas.openxmlformats.org/officeDocument/2006/relationships/hyperlink" Target="https://o2.ohsu.edu/wageparking?utm_source=ratesheet" TargetMode="External"/><Relationship Id="rId27" Type="http://schemas.openxmlformats.org/officeDocument/2006/relationships/hyperlink" Target="https://www.ohsu.edu/transit?utm_source=rate" TargetMode="External"/><Relationship Id="rId43" Type="http://schemas.openxmlformats.org/officeDocument/2006/relationships/hyperlink" Target="https://o2.ohsu.edu/transportation-and-parking/gme-access.cfm?utm_source=ratesheet" TargetMode="External"/><Relationship Id="rId48" Type="http://schemas.openxmlformats.org/officeDocument/2006/relationships/hyperlink" Target="https://www.ohsu.edu/visit/ohsu-skourtes-tower-robertson-collaborative-life-sciences-building" TargetMode="External"/><Relationship Id="rId64" Type="http://schemas.openxmlformats.org/officeDocument/2006/relationships/hyperlink" Target="https://www.ohsu.edu/visit/parking-facilities" TargetMode="External"/><Relationship Id="rId69" Type="http://schemas.openxmlformats.org/officeDocument/2006/relationships/hyperlink" Target="https://o2.ohsu.edu/mycommute" TargetMode="External"/><Relationship Id="rId113" Type="http://schemas.openxmlformats.org/officeDocument/2006/relationships/hyperlink" Target="https://www.ohsu.edu/visit/center-health-healing-building-1?utm_source=ratesheet" TargetMode="External"/><Relationship Id="rId118" Type="http://schemas.openxmlformats.org/officeDocument/2006/relationships/hyperlink" Target="https://www.ohsu.edu/visit/parking-lot-90?utm_source=ratesheet" TargetMode="External"/><Relationship Id="rId134" Type="http://schemas.openxmlformats.org/officeDocument/2006/relationships/hyperlink" Target="https://www.ohsu.edu/shalom?utm_source=ratesheet" TargetMode="External"/><Relationship Id="rId80" Type="http://schemas.openxmlformats.org/officeDocument/2006/relationships/hyperlink" Target="https://o2.ohsu.edu/campus-access-and-commute/bike-facilities?utm_source=ratesheet" TargetMode="External"/><Relationship Id="rId85" Type="http://schemas.openxmlformats.org/officeDocument/2006/relationships/hyperlink" Target="https://www.ohsu.edu/visit/customer-service?utm_source=ratesheet" TargetMode="External"/><Relationship Id="rId12" Type="http://schemas.openxmlformats.org/officeDocument/2006/relationships/hyperlink" Target="https://www.ohsu.edu/visit/equal-access?utm_source=ratesheet" TargetMode="External"/><Relationship Id="rId17" Type="http://schemas.openxmlformats.org/officeDocument/2006/relationships/hyperlink" Target="https://www.ohsu.edu/visit/parking-lot-20" TargetMode="External"/><Relationship Id="rId33" Type="http://schemas.openxmlformats.org/officeDocument/2006/relationships/hyperlink" Target="https://www.ohsu.edu/visit/parking-services-departments?utm_source=rate" TargetMode="External"/><Relationship Id="rId38" Type="http://schemas.openxmlformats.org/officeDocument/2006/relationships/hyperlink" Target="https://o2.ohsu.edu/campus-access-and-commute/getting-bike?utm_source=rate" TargetMode="External"/><Relationship Id="rId59" Type="http://schemas.openxmlformats.org/officeDocument/2006/relationships/hyperlink" Target="https://ohsu.honkmobile.com/" TargetMode="External"/><Relationship Id="rId103" Type="http://schemas.openxmlformats.org/officeDocument/2006/relationships/hyperlink" Target="https://www.ohsu.edu/visit/ohsu-skourtes-tower-robertson-collaborative-life-sciences-building?utm_source=ratesheet" TargetMode="External"/><Relationship Id="rId108" Type="http://schemas.openxmlformats.org/officeDocument/2006/relationships/hyperlink" Target="https://www.ohsu.edu/visit/fifth-avenue-building?utm_source=ratesheet" TargetMode="External"/><Relationship Id="rId124" Type="http://schemas.openxmlformats.org/officeDocument/2006/relationships/hyperlink" Target="https://www.ohsu.edu/visit/parking-lot-20?utm_source=ratesheet" TargetMode="External"/><Relationship Id="rId129" Type="http://schemas.openxmlformats.org/officeDocument/2006/relationships/hyperlink" Target="https://www.ohsu.edu/visit/parking-garage-e?utm_source=ratesheet" TargetMode="External"/><Relationship Id="rId54" Type="http://schemas.openxmlformats.org/officeDocument/2006/relationships/hyperlink" Target="https://www.ohsu.edu/visit/3420-s-macadam-ave" TargetMode="External"/><Relationship Id="rId70" Type="http://schemas.openxmlformats.org/officeDocument/2006/relationships/hyperlink" Target="https://o2.ohsu.edu/campus-access-and-commute/getting-bike" TargetMode="External"/><Relationship Id="rId75" Type="http://schemas.openxmlformats.org/officeDocument/2006/relationships/hyperlink" Target="https://www.ohsu.edu/bike?utm_source=ratesheet" TargetMode="External"/><Relationship Id="rId91" Type="http://schemas.openxmlformats.org/officeDocument/2006/relationships/hyperlink" Target="https://o2.ohsu.edu/mycommute" TargetMode="External"/><Relationship Id="rId96" Type="http://schemas.openxmlformats.org/officeDocument/2006/relationships/hyperlink" Target="https://www.ohsu.edu/transit?utm_source=ratesheet" TargetMode="External"/><Relationship Id="rId1" Type="http://schemas.openxmlformats.org/officeDocument/2006/relationships/hyperlink" Target="https://www.ohsu.edu/visit/parking-garage-d" TargetMode="External"/><Relationship Id="rId6" Type="http://schemas.openxmlformats.org/officeDocument/2006/relationships/hyperlink" Target="https://www.ohsu.edu/visit/parking-lot-20" TargetMode="External"/><Relationship Id="rId23" Type="http://schemas.openxmlformats.org/officeDocument/2006/relationships/hyperlink" Target="https://o2.ohsu.edu/wageparking" TargetMode="External"/><Relationship Id="rId28" Type="http://schemas.openxmlformats.org/officeDocument/2006/relationships/hyperlink" Target="https://www.ohsu.edu/visit/parking-services-departments?utm_source=ratesheet" TargetMode="External"/><Relationship Id="rId49" Type="http://schemas.openxmlformats.org/officeDocument/2006/relationships/hyperlink" Target="https://www.ohsu.edu/visit/rood-family-pavilion" TargetMode="External"/><Relationship Id="rId114" Type="http://schemas.openxmlformats.org/officeDocument/2006/relationships/hyperlink" Target="https://www.ohsu.edu/visit/3420-s-macadam-ave?utm_source=ratesheet" TargetMode="External"/><Relationship Id="rId119" Type="http://schemas.openxmlformats.org/officeDocument/2006/relationships/hyperlink" Target="https://www.ohsu.edu/visit/parking-lot-70?utm_source=ratesheet" TargetMode="External"/><Relationship Id="rId44" Type="http://schemas.openxmlformats.org/officeDocument/2006/relationships/hyperlink" Target="https://o2.ohsu.edu/campus-access-and-commute/gme-resident-transportation" TargetMode="External"/><Relationship Id="rId60" Type="http://schemas.openxmlformats.org/officeDocument/2006/relationships/hyperlink" Target="https://ohsu.honkmobile.com/" TargetMode="External"/><Relationship Id="rId65" Type="http://schemas.openxmlformats.org/officeDocument/2006/relationships/hyperlink" Target="https://www.ohsu.edu/visit/rates" TargetMode="External"/><Relationship Id="rId81" Type="http://schemas.openxmlformats.org/officeDocument/2006/relationships/hyperlink" Target="https://o2.ohsu.edu/mycommute" TargetMode="External"/><Relationship Id="rId86" Type="http://schemas.openxmlformats.org/officeDocument/2006/relationships/hyperlink" Target="https://www.ohsu.edu/visit/customer-service?utm_source=ratesheet" TargetMode="External"/><Relationship Id="rId130" Type="http://schemas.openxmlformats.org/officeDocument/2006/relationships/hyperlink" Target="https://www.ohsu.edu/visit/parking-garage-d?utm_source=ratesheet" TargetMode="External"/><Relationship Id="rId135" Type="http://schemas.openxmlformats.org/officeDocument/2006/relationships/hyperlink" Target="https://o2.ohsu.edu/wageparking" TargetMode="External"/><Relationship Id="rId13" Type="http://schemas.openxmlformats.org/officeDocument/2006/relationships/hyperlink" Target="https://www.ohsu.edu/visit/motorcycle?utm_source=rate" TargetMode="External"/><Relationship Id="rId18" Type="http://schemas.openxmlformats.org/officeDocument/2006/relationships/hyperlink" Target="https://www.ohsu.edu/visit/parking-lot-90" TargetMode="External"/><Relationship Id="rId39" Type="http://schemas.openxmlformats.org/officeDocument/2006/relationships/hyperlink" Target="https://o2.ohsu.edu/mycommute?utm_source=rate" TargetMode="External"/><Relationship Id="rId109" Type="http://schemas.openxmlformats.org/officeDocument/2006/relationships/hyperlink" Target="https://www.ohsu.edu/visit/marquam-plaza?utm_source=ratesheet" TargetMode="External"/><Relationship Id="rId34" Type="http://schemas.openxmlformats.org/officeDocument/2006/relationships/hyperlink" Target="https://www.ohsu.edu/visit/parking-services-departments?utm_source=rate" TargetMode="External"/><Relationship Id="rId50" Type="http://schemas.openxmlformats.org/officeDocument/2006/relationships/hyperlink" Target="https://www.ohsu.edu/visit/fifth-avenue-building" TargetMode="External"/><Relationship Id="rId55" Type="http://schemas.openxmlformats.org/officeDocument/2006/relationships/hyperlink" Target="https://o2.ohsu.edu/campus-access-and-commute/getting-bike?utm_source=rate" TargetMode="External"/><Relationship Id="rId76" Type="http://schemas.openxmlformats.org/officeDocument/2006/relationships/hyperlink" Target="https://www.gobybikepdx.com/" TargetMode="External"/><Relationship Id="rId97" Type="http://schemas.openxmlformats.org/officeDocument/2006/relationships/hyperlink" Target="https://www.ohsu.edu/transit?utm_source=ratesheet" TargetMode="External"/><Relationship Id="rId104" Type="http://schemas.openxmlformats.org/officeDocument/2006/relationships/hyperlink" Target="https://www.ohsu.edu/visit/rood-family-pavilion?utm_source=ratesheet" TargetMode="External"/><Relationship Id="rId120" Type="http://schemas.openxmlformats.org/officeDocument/2006/relationships/hyperlink" Target="https://www.ohsu.edu/visit/parking-lot-60?utm_source=ratesheet" TargetMode="External"/><Relationship Id="rId125" Type="http://schemas.openxmlformats.org/officeDocument/2006/relationships/hyperlink" Target="https://www.ohsu.edu/visit/parking-lot-10?utm_source=ratesheet" TargetMode="External"/><Relationship Id="rId7" Type="http://schemas.openxmlformats.org/officeDocument/2006/relationships/hyperlink" Target="https://www.ohsu.edu/visit/parking-lot-20" TargetMode="External"/><Relationship Id="rId71" Type="http://schemas.openxmlformats.org/officeDocument/2006/relationships/hyperlink" Target="https://o2.ohsu.edu/campus-access-and-commute/getting-bike" TargetMode="External"/><Relationship Id="rId92" Type="http://schemas.openxmlformats.org/officeDocument/2006/relationships/hyperlink" Target="https://www.ohsu.edu/visit/customer-service?utm_source=ratesheet" TargetMode="External"/><Relationship Id="rId2" Type="http://schemas.openxmlformats.org/officeDocument/2006/relationships/hyperlink" Target="https://www.ohsu.edu/visit/parking-garage-e" TargetMode="External"/><Relationship Id="rId29" Type="http://schemas.openxmlformats.org/officeDocument/2006/relationships/hyperlink" Target="https://www.ohsu.edu/visit/department-services?utm_source=ratesheet" TargetMode="External"/><Relationship Id="rId24" Type="http://schemas.openxmlformats.org/officeDocument/2006/relationships/hyperlink" Target="https://www.ohsu.edu/ridehome?utm_source=rate" TargetMode="External"/><Relationship Id="rId40" Type="http://schemas.openxmlformats.org/officeDocument/2006/relationships/hyperlink" Target="https://o2.ohsu.edu/mycommute?utm_source=rate" TargetMode="External"/><Relationship Id="rId45" Type="http://schemas.openxmlformats.org/officeDocument/2006/relationships/hyperlink" Target="https://www.ohsu.edu/visit/knight-cancer-research-building" TargetMode="External"/><Relationship Id="rId66" Type="http://schemas.openxmlformats.org/officeDocument/2006/relationships/hyperlink" Target="https://www.ohsu.edu/visit/parking-facilities" TargetMode="External"/><Relationship Id="rId87" Type="http://schemas.openxmlformats.org/officeDocument/2006/relationships/hyperlink" Target="https://www.ohsu.edu/visit/customer-service?utm_source=ratesheet" TargetMode="External"/><Relationship Id="rId110" Type="http://schemas.openxmlformats.org/officeDocument/2006/relationships/hyperlink" Target="https://www.ohsu.edu/visit/block-33" TargetMode="External"/><Relationship Id="rId115" Type="http://schemas.openxmlformats.org/officeDocument/2006/relationships/hyperlink" Target="https://www.ohsu.edu/permit?utm_source=ratesheet" TargetMode="External"/><Relationship Id="rId131" Type="http://schemas.openxmlformats.org/officeDocument/2006/relationships/hyperlink" Target="https://www.ohsu.edu/visit/parking-garage-c?utm_source=ratesheet" TargetMode="External"/><Relationship Id="rId136" Type="http://schemas.openxmlformats.org/officeDocument/2006/relationships/printerSettings" Target="../printerSettings/printerSettings14.bin"/><Relationship Id="rId61" Type="http://schemas.openxmlformats.org/officeDocument/2006/relationships/hyperlink" Target="http://www.ohsu.edu/bike" TargetMode="External"/><Relationship Id="rId82" Type="http://schemas.openxmlformats.org/officeDocument/2006/relationships/hyperlink" Target="https://o2.ohsu.edu/mycommute" TargetMode="External"/><Relationship Id="rId19" Type="http://schemas.openxmlformats.org/officeDocument/2006/relationships/hyperlink" Target="https://www.ohsu.edu/visit/parking-lot-30" TargetMode="External"/><Relationship Id="rId14" Type="http://schemas.openxmlformats.org/officeDocument/2006/relationships/hyperlink" Target="https://www.ohsu.edu/visit/parking-garage-b" TargetMode="External"/><Relationship Id="rId30" Type="http://schemas.openxmlformats.org/officeDocument/2006/relationships/hyperlink" Target="https://www.ohsu.edu/visit/department-services?utm_source=ratesheet" TargetMode="External"/><Relationship Id="rId35" Type="http://schemas.openxmlformats.org/officeDocument/2006/relationships/hyperlink" Target="https://ohsuparking.t2hosted.com/cmn/index.aspx" TargetMode="External"/><Relationship Id="rId56" Type="http://schemas.openxmlformats.org/officeDocument/2006/relationships/hyperlink" Target="https://www.ohsu.edu/shalom?utm_source=rate" TargetMode="External"/><Relationship Id="rId77" Type="http://schemas.openxmlformats.org/officeDocument/2006/relationships/hyperlink" Target="https://www.gobybikepdx.com/" TargetMode="External"/><Relationship Id="rId100" Type="http://schemas.openxmlformats.org/officeDocument/2006/relationships/hyperlink" Target="https://ohsu.luum.com/" TargetMode="External"/><Relationship Id="rId105" Type="http://schemas.openxmlformats.org/officeDocument/2006/relationships/hyperlink" Target="https://www.ohsu.edu/visit/schnitzer-parking-lot?utm_source=ratesheet" TargetMode="External"/><Relationship Id="rId126" Type="http://schemas.openxmlformats.org/officeDocument/2006/relationships/hyperlink" Target="https://www.ohsu.edu/visit/parking-garage-k?utm_source=ratesheet" TargetMode="External"/><Relationship Id="rId8" Type="http://schemas.openxmlformats.org/officeDocument/2006/relationships/hyperlink" Target="https://www.ohsu.edu/visit/parking-lot-70" TargetMode="External"/><Relationship Id="rId51" Type="http://schemas.openxmlformats.org/officeDocument/2006/relationships/hyperlink" Target="https://www.ohsu.edu/visit/market-square-building" TargetMode="External"/><Relationship Id="rId72" Type="http://schemas.openxmlformats.org/officeDocument/2006/relationships/hyperlink" Target="https://www.ohsu.edu/bike?utm_source=ratesheet" TargetMode="External"/><Relationship Id="rId93" Type="http://schemas.openxmlformats.org/officeDocument/2006/relationships/hyperlink" Target="https://www.ohsu.edu/visit/customer-service?utm_source=ratesheet" TargetMode="External"/><Relationship Id="rId98" Type="http://schemas.openxmlformats.org/officeDocument/2006/relationships/hyperlink" Target="https://www.ohsu.edu/transit?utm_source=ratesheet" TargetMode="External"/><Relationship Id="rId121" Type="http://schemas.openxmlformats.org/officeDocument/2006/relationships/hyperlink" Target="https://www.ohsu.edu/visit/parking-lot-50?utm_source=ratesheet" TargetMode="External"/><Relationship Id="rId3" Type="http://schemas.openxmlformats.org/officeDocument/2006/relationships/hyperlink" Target="https://www.ohsu.edu/visit/parking-garage-c" TargetMode="External"/><Relationship Id="rId25" Type="http://schemas.openxmlformats.org/officeDocument/2006/relationships/hyperlink" Target="https://o2.ohsu.edu/lyftoff?utm_source=rate" TargetMode="External"/><Relationship Id="rId46" Type="http://schemas.openxmlformats.org/officeDocument/2006/relationships/hyperlink" Target="https://www.ohsu.edu/visit/center-health-healing-building-1" TargetMode="External"/><Relationship Id="rId67" Type="http://schemas.openxmlformats.org/officeDocument/2006/relationships/hyperlink" Target="https://www.ohsu.edu/ridehome?utm_source=ratesheet" TargetMode="External"/><Relationship Id="rId116" Type="http://schemas.openxmlformats.org/officeDocument/2006/relationships/hyperlink" Target="https://www.ohsu.edu/visit/3030-moody-building?utm_source=ratesheet" TargetMode="External"/><Relationship Id="rId20" Type="http://schemas.openxmlformats.org/officeDocument/2006/relationships/hyperlink" Target="https://o2.ohsu.edu/transportation-and-parking/gme-access.cfm" TargetMode="External"/><Relationship Id="rId41" Type="http://schemas.openxmlformats.org/officeDocument/2006/relationships/hyperlink" Target="https://ohsu.luum.com/" TargetMode="External"/><Relationship Id="rId62" Type="http://schemas.openxmlformats.org/officeDocument/2006/relationships/hyperlink" Target="http://www.ohsu.edu/transit" TargetMode="External"/><Relationship Id="rId83" Type="http://schemas.openxmlformats.org/officeDocument/2006/relationships/hyperlink" Target="https://o2.ohsu.edu/lyftoff" TargetMode="External"/><Relationship Id="rId88" Type="http://schemas.openxmlformats.org/officeDocument/2006/relationships/hyperlink" Target="https://www.ohsu.edu/visit/customer-service?utm_source=ratesheet" TargetMode="External"/><Relationship Id="rId111" Type="http://schemas.openxmlformats.org/officeDocument/2006/relationships/hyperlink" Target="https://www.ohsu.edu/visit/macadam-warehouse?utm_source=ratesheet" TargetMode="External"/><Relationship Id="rId132" Type="http://schemas.openxmlformats.org/officeDocument/2006/relationships/hyperlink" Target="https://www.ohsu.edu/visit/parking-garage-b?utm_source=ratesheet" TargetMode="External"/><Relationship Id="rId15" Type="http://schemas.openxmlformats.org/officeDocument/2006/relationships/hyperlink" Target="https://www.ohsu.edu/visit/parking-garage-g" TargetMode="External"/><Relationship Id="rId36" Type="http://schemas.openxmlformats.org/officeDocument/2006/relationships/hyperlink" Target="https://ohsuparking.t2hosted.com/cmn/index.aspx" TargetMode="External"/><Relationship Id="rId57" Type="http://schemas.openxmlformats.org/officeDocument/2006/relationships/hyperlink" Target="https://o2.ohsu.edu/campus-access-and-commute/gme-resident-transportation?utm_source=rate" TargetMode="External"/><Relationship Id="rId106" Type="http://schemas.openxmlformats.org/officeDocument/2006/relationships/hyperlink" Target="https://www.ohsu.edu/visit/whitaker-parking-lot?utm_source=ratesheet" TargetMode="External"/><Relationship Id="rId127" Type="http://schemas.openxmlformats.org/officeDocument/2006/relationships/hyperlink" Target="https://www.ohsu.edu/visit/parking-garage-g?utm_source=ratesheet" TargetMode="External"/><Relationship Id="rId10" Type="http://schemas.openxmlformats.org/officeDocument/2006/relationships/hyperlink" Target="https://www.ohsu.edu/visit/parking-lot-10" TargetMode="External"/><Relationship Id="rId31" Type="http://schemas.openxmlformats.org/officeDocument/2006/relationships/hyperlink" Target="https://www.ohsu.edu/visit/department-services?utm_source=ratesheet" TargetMode="External"/><Relationship Id="rId52" Type="http://schemas.openxmlformats.org/officeDocument/2006/relationships/hyperlink" Target="https://www.ohsu.edu/visit/schnitzer-parking-lot" TargetMode="External"/><Relationship Id="rId73" Type="http://schemas.openxmlformats.org/officeDocument/2006/relationships/hyperlink" Target="https://www.ohsu.edu/bike?utm_source=ratesheet" TargetMode="External"/><Relationship Id="rId78" Type="http://schemas.openxmlformats.org/officeDocument/2006/relationships/hyperlink" Target="https://o2.ohsu.edu/mycommute" TargetMode="External"/><Relationship Id="rId94" Type="http://schemas.openxmlformats.org/officeDocument/2006/relationships/hyperlink" Target="https://www.ohsu.edu/transit?utm_source=ratesheet" TargetMode="External"/><Relationship Id="rId99" Type="http://schemas.openxmlformats.org/officeDocument/2006/relationships/hyperlink" Target="https://www.ohsu.edu/tram?utm_source=ratesheet" TargetMode="External"/><Relationship Id="rId101" Type="http://schemas.openxmlformats.org/officeDocument/2006/relationships/hyperlink" Target="https://www.ohsu.edu/visit/student-parking" TargetMode="External"/><Relationship Id="rId122" Type="http://schemas.openxmlformats.org/officeDocument/2006/relationships/hyperlink" Target="https://www.ohsu.edu/visit/parking-lot-40?utm_source=ratesheet" TargetMode="External"/><Relationship Id="rId4" Type="http://schemas.openxmlformats.org/officeDocument/2006/relationships/hyperlink" Target="https://www.ohsu.edu/visit/parking-garage-a" TargetMode="External"/><Relationship Id="rId9" Type="http://schemas.openxmlformats.org/officeDocument/2006/relationships/hyperlink" Target="https://www.ohsu.edu/visit/parking-lot-50" TargetMode="External"/><Relationship Id="rId26" Type="http://schemas.openxmlformats.org/officeDocument/2006/relationships/hyperlink" Target="https://www.ohsu.edu/transit?utm_source=rate" TargetMode="External"/><Relationship Id="rId47" Type="http://schemas.openxmlformats.org/officeDocument/2006/relationships/hyperlink" Target="https://www.ohsu.edu/visit/whitaker-parking-lot" TargetMode="External"/><Relationship Id="rId68" Type="http://schemas.openxmlformats.org/officeDocument/2006/relationships/hyperlink" Target="https://o2.ohsu.edu/lyftoff" TargetMode="External"/><Relationship Id="rId89" Type="http://schemas.openxmlformats.org/officeDocument/2006/relationships/hyperlink" Target="https://www.ohsu.edu/visit/customer-service?utm_source=ratesheet" TargetMode="External"/><Relationship Id="rId112" Type="http://schemas.openxmlformats.org/officeDocument/2006/relationships/hyperlink" Target="https://www.ohsu.edu/visit/knight-cancer-research-building?utm_source=ratesheet" TargetMode="External"/><Relationship Id="rId133" Type="http://schemas.openxmlformats.org/officeDocument/2006/relationships/hyperlink" Target="https://www.ohsu.edu/visit/parking-garage-a?utm_source=ratesheet" TargetMode="External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trimet.org/fares/" TargetMode="External"/><Relationship Id="rId2" Type="http://schemas.openxmlformats.org/officeDocument/2006/relationships/hyperlink" Target="https://www.portlanstreetcar.com/" TargetMode="External"/><Relationship Id="rId1" Type="http://schemas.openxmlformats.org/officeDocument/2006/relationships/hyperlink" Target="https://www.c-tran.com/fares" TargetMode="External"/><Relationship Id="rId5" Type="http://schemas.openxmlformats.org/officeDocument/2006/relationships/printerSettings" Target="../printerSettings/printerSettings2.bin"/><Relationship Id="rId4" Type="http://schemas.openxmlformats.org/officeDocument/2006/relationships/hyperlink" Target="https://www.gobytram.com/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hyperlink" Target="https://ohsuparking.t2hosted.com/cmn/index.aspx" TargetMode="External"/><Relationship Id="rId1" Type="http://schemas.openxmlformats.org/officeDocument/2006/relationships/hyperlink" Target="https://ohsuparking.t2hosted.com/cmn/index.aspx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.bin"/><Relationship Id="rId2" Type="http://schemas.openxmlformats.org/officeDocument/2006/relationships/hyperlink" Target="https://o2.ohsu.edu/gmeaccess" TargetMode="External"/><Relationship Id="rId1" Type="http://schemas.openxmlformats.org/officeDocument/2006/relationships/hyperlink" Target="https://ohsu.luum.com/" TargetMode="Externa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https://ohsu.luum.com/" TargetMode="Externa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7.bin"/><Relationship Id="rId1" Type="http://schemas.openxmlformats.org/officeDocument/2006/relationships/hyperlink" Target="https://ohsu.luum.com/" TargetMode="Externa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8.bin"/><Relationship Id="rId1" Type="http://schemas.openxmlformats.org/officeDocument/2006/relationships/hyperlink" Target="https://ohsu.luum.com/" TargetMode="Externa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9.bin"/><Relationship Id="rId1" Type="http://schemas.openxmlformats.org/officeDocument/2006/relationships/hyperlink" Target="https://ohsu.luum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28"/>
  <sheetViews>
    <sheetView showGridLines="0" showRowColHeaders="0" tabSelected="1" zoomScaleNormal="100" workbookViewId="0">
      <selection activeCell="G10" sqref="G10"/>
    </sheetView>
  </sheetViews>
  <sheetFormatPr defaultRowHeight="14.25" x14ac:dyDescent="0.45"/>
  <cols>
    <col min="1" max="1" width="2.19921875" customWidth="1"/>
    <col min="2" max="2" width="32.53125" customWidth="1"/>
    <col min="3" max="3" width="5.19921875" customWidth="1"/>
    <col min="4" max="4" width="20.19921875" customWidth="1"/>
    <col min="5" max="5" width="2.86328125" customWidth="1"/>
    <col min="6" max="6" width="36.53125" customWidth="1"/>
    <col min="9" max="9" width="6.796875" customWidth="1"/>
    <col min="10" max="10" width="2.86328125" customWidth="1"/>
    <col min="11" max="11" width="2.19921875" customWidth="1"/>
  </cols>
  <sheetData>
    <row r="1" spans="1:11" s="124" customFormat="1" ht="24.75" customHeight="1" x14ac:dyDescent="0.85">
      <c r="A1" s="1470" t="s">
        <v>210</v>
      </c>
      <c r="B1" s="1470"/>
      <c r="C1" s="1470"/>
      <c r="D1" s="1470"/>
      <c r="E1" s="1470"/>
      <c r="F1" s="1470"/>
      <c r="G1" s="1470"/>
      <c r="H1" s="1470"/>
      <c r="I1" s="1470"/>
      <c r="J1" s="1470"/>
      <c r="K1" s="1470"/>
    </row>
    <row r="2" spans="1:11" ht="28.25" customHeight="1" x14ac:dyDescent="0.75">
      <c r="A2" s="1469" t="s">
        <v>128</v>
      </c>
      <c r="B2" s="1469"/>
      <c r="C2" s="1469"/>
      <c r="D2" s="1469"/>
      <c r="E2" s="1469"/>
      <c r="F2" s="1469"/>
      <c r="G2" s="1469"/>
      <c r="H2" s="1469"/>
      <c r="I2" s="1469"/>
      <c r="J2" s="1469"/>
      <c r="K2" s="1469"/>
    </row>
    <row r="3" spans="1:11" ht="21" customHeight="1" x14ac:dyDescent="0.45">
      <c r="A3" s="53"/>
      <c r="B3" s="206"/>
      <c r="C3" s="208"/>
      <c r="D3" s="208" t="s">
        <v>265</v>
      </c>
      <c r="E3" s="207"/>
      <c r="F3" s="207">
        <f ca="1">TODAY()</f>
        <v>46232</v>
      </c>
      <c r="G3" s="53"/>
      <c r="H3" s="53"/>
      <c r="I3" s="53"/>
      <c r="J3" s="53"/>
      <c r="K3" s="53"/>
    </row>
    <row r="4" spans="1:11" ht="6" customHeight="1" x14ac:dyDescent="0.45">
      <c r="A4" s="53"/>
      <c r="B4" s="53"/>
      <c r="C4" s="53"/>
      <c r="D4" s="53"/>
      <c r="E4" s="53"/>
      <c r="F4" s="53"/>
      <c r="G4" s="53"/>
      <c r="H4" s="53"/>
      <c r="I4" s="53"/>
      <c r="J4" s="53"/>
      <c r="K4" s="53"/>
    </row>
    <row r="5" spans="1:11" ht="15" x14ac:dyDescent="0.45">
      <c r="A5" s="18"/>
      <c r="B5" s="22" t="s">
        <v>133</v>
      </c>
      <c r="C5" s="22"/>
      <c r="D5" s="18"/>
      <c r="E5" s="19"/>
      <c r="F5" s="25" t="s">
        <v>131</v>
      </c>
      <c r="G5" s="19"/>
      <c r="H5" s="19"/>
      <c r="I5" s="19"/>
      <c r="J5" s="19"/>
      <c r="K5" s="19"/>
    </row>
    <row r="6" spans="1:11" ht="15" x14ac:dyDescent="0.45">
      <c r="A6" s="18"/>
      <c r="B6" s="66" t="s">
        <v>129</v>
      </c>
      <c r="C6" s="23"/>
      <c r="D6" s="18"/>
      <c r="E6" s="19"/>
      <c r="F6" s="22" t="s">
        <v>132</v>
      </c>
      <c r="G6" s="19"/>
      <c r="H6" s="19"/>
      <c r="I6" s="19"/>
      <c r="J6" s="19"/>
      <c r="K6" s="19"/>
    </row>
    <row r="7" spans="1:11" ht="14.25" customHeight="1" x14ac:dyDescent="0.45">
      <c r="A7" s="18"/>
      <c r="B7" s="23" t="s">
        <v>130</v>
      </c>
      <c r="C7" s="24"/>
      <c r="D7" s="18"/>
      <c r="E7" s="19"/>
      <c r="F7" s="26" t="s">
        <v>127</v>
      </c>
      <c r="G7" s="19"/>
      <c r="H7" s="19"/>
      <c r="I7" s="19"/>
      <c r="J7" s="19"/>
      <c r="K7" s="19"/>
    </row>
    <row r="8" spans="1:11" ht="9.75" customHeight="1" x14ac:dyDescent="0.45">
      <c r="A8" s="18"/>
      <c r="B8" s="18"/>
      <c r="C8" s="18"/>
      <c r="D8" s="18"/>
      <c r="E8" s="18"/>
      <c r="F8" s="18"/>
      <c r="G8" s="18"/>
      <c r="H8" s="19"/>
      <c r="I8" s="19"/>
      <c r="J8" s="19"/>
      <c r="K8" s="19"/>
    </row>
    <row r="9" spans="1:11" ht="30" customHeight="1" x14ac:dyDescent="0.6">
      <c r="A9" s="18"/>
      <c r="B9" s="20" t="s">
        <v>126</v>
      </c>
      <c r="C9" s="20"/>
      <c r="D9" s="70" t="s">
        <v>100</v>
      </c>
      <c r="E9" s="19"/>
      <c r="F9" s="21" t="s">
        <v>102</v>
      </c>
      <c r="G9" s="19"/>
      <c r="H9" s="19"/>
      <c r="I9" s="19"/>
      <c r="J9" s="69" t="s">
        <v>103</v>
      </c>
      <c r="K9" s="19"/>
    </row>
    <row r="10" spans="1:11" ht="20.25" customHeight="1" x14ac:dyDescent="0.45">
      <c r="A10" s="18"/>
      <c r="B10" s="47" t="s">
        <v>192</v>
      </c>
      <c r="C10" s="28"/>
      <c r="D10" s="27"/>
      <c r="E10" s="19"/>
      <c r="F10" s="116" t="s">
        <v>8</v>
      </c>
      <c r="G10" s="117" t="s">
        <v>28</v>
      </c>
      <c r="K10" s="19"/>
    </row>
    <row r="11" spans="1:11" ht="20.25" customHeight="1" x14ac:dyDescent="0.45">
      <c r="A11" s="18"/>
      <c r="B11" s="47" t="s">
        <v>90</v>
      </c>
      <c r="C11" s="28"/>
      <c r="D11" s="27"/>
      <c r="E11" s="19"/>
      <c r="F11" s="115" t="s">
        <v>104</v>
      </c>
      <c r="G11" s="118" t="s">
        <v>33</v>
      </c>
      <c r="K11" s="19"/>
    </row>
    <row r="12" spans="1:11" ht="20.25" customHeight="1" x14ac:dyDescent="0.45">
      <c r="A12" s="18"/>
      <c r="B12" s="47" t="s">
        <v>159</v>
      </c>
      <c r="C12" s="28"/>
      <c r="D12" s="27"/>
      <c r="E12" s="19"/>
      <c r="F12" s="34"/>
      <c r="G12" s="125" t="s">
        <v>177</v>
      </c>
      <c r="K12" s="19"/>
    </row>
    <row r="13" spans="1:11" ht="20.25" customHeight="1" x14ac:dyDescent="0.45">
      <c r="A13" s="18"/>
      <c r="B13" s="47" t="s">
        <v>91</v>
      </c>
      <c r="C13" s="28"/>
      <c r="D13" s="27"/>
      <c r="E13" s="19"/>
      <c r="F13" s="34" t="s">
        <v>105</v>
      </c>
      <c r="G13" s="119" t="s">
        <v>211</v>
      </c>
      <c r="K13" s="19"/>
    </row>
    <row r="14" spans="1:11" ht="20.25" customHeight="1" x14ac:dyDescent="0.45">
      <c r="A14" s="18"/>
      <c r="B14" s="47" t="s">
        <v>99</v>
      </c>
      <c r="C14" s="28"/>
      <c r="D14" s="27"/>
      <c r="E14" s="19"/>
      <c r="F14" s="120" t="s">
        <v>106</v>
      </c>
      <c r="G14" s="121" t="s">
        <v>106</v>
      </c>
      <c r="K14" s="19"/>
    </row>
    <row r="15" spans="1:11" ht="20.25" customHeight="1" x14ac:dyDescent="0.45">
      <c r="A15" s="18"/>
      <c r="B15" s="45" t="s">
        <v>134</v>
      </c>
      <c r="C15" s="45"/>
      <c r="D15" s="46" t="s">
        <v>135</v>
      </c>
      <c r="E15" s="19"/>
      <c r="F15" s="19"/>
      <c r="G15" s="18"/>
      <c r="H15" s="19"/>
      <c r="I15" s="19"/>
      <c r="J15" s="19"/>
      <c r="K15" s="19"/>
    </row>
    <row r="16" spans="1:11" ht="20.25" customHeight="1" x14ac:dyDescent="0.5">
      <c r="A16" s="18"/>
      <c r="B16" s="47" t="s">
        <v>92</v>
      </c>
      <c r="C16" s="29"/>
      <c r="D16" s="40" t="str">
        <f>'All products and rates'!I29</f>
        <v>&lt;$50,400</v>
      </c>
      <c r="E16" s="30"/>
      <c r="F16" s="33" t="s">
        <v>180</v>
      </c>
      <c r="G16" s="30"/>
      <c r="H16" s="30"/>
      <c r="I16" s="30"/>
      <c r="J16" s="30"/>
      <c r="K16" s="19"/>
    </row>
    <row r="17" spans="1:11" ht="20.25" customHeight="1" x14ac:dyDescent="0.5">
      <c r="A17" s="18"/>
      <c r="B17" s="47" t="s">
        <v>93</v>
      </c>
      <c r="C17" s="29"/>
      <c r="D17" s="40" t="str">
        <f>'All products and rates'!J29</f>
        <v>$50,400-$67,999</v>
      </c>
      <c r="E17" s="30"/>
      <c r="F17" s="33" t="s">
        <v>181</v>
      </c>
      <c r="G17" s="52"/>
      <c r="H17" s="52"/>
      <c r="I17" s="52"/>
      <c r="J17" s="52"/>
      <c r="K17" s="19"/>
    </row>
    <row r="18" spans="1:11" ht="20.25" customHeight="1" x14ac:dyDescent="0.5">
      <c r="A18" s="18"/>
      <c r="B18" s="47" t="s">
        <v>94</v>
      </c>
      <c r="C18" s="29"/>
      <c r="D18" s="40" t="str">
        <f>'All products and rates'!K29</f>
        <v>$68,000-$82,499</v>
      </c>
      <c r="E18" s="30"/>
      <c r="F18" s="33" t="s">
        <v>178</v>
      </c>
      <c r="G18" s="29"/>
      <c r="H18" s="30"/>
      <c r="I18" s="30"/>
      <c r="J18" s="30"/>
      <c r="K18" s="19"/>
    </row>
    <row r="19" spans="1:11" ht="20.25" customHeight="1" x14ac:dyDescent="0.5">
      <c r="A19" s="18"/>
      <c r="B19" s="47" t="s">
        <v>95</v>
      </c>
      <c r="C19" s="29"/>
      <c r="D19" s="40" t="str">
        <f>'All products and rates'!L29</f>
        <v>$82,500-$105,699</v>
      </c>
      <c r="E19" s="30"/>
      <c r="F19" s="123" t="s">
        <v>179</v>
      </c>
      <c r="G19" s="31"/>
      <c r="H19" s="30"/>
      <c r="I19" s="30"/>
      <c r="J19" s="30"/>
      <c r="K19" s="19"/>
    </row>
    <row r="20" spans="1:11" ht="20.25" customHeight="1" x14ac:dyDescent="0.45">
      <c r="A20" s="18"/>
      <c r="B20" s="47" t="s">
        <v>96</v>
      </c>
      <c r="C20" s="29"/>
      <c r="D20" s="40" t="str">
        <f>'All products and rates'!M29</f>
        <v>$105,700-$121,499</v>
      </c>
      <c r="E20" s="30"/>
      <c r="H20" s="30"/>
      <c r="I20" s="30"/>
      <c r="J20" s="30"/>
      <c r="K20" s="19"/>
    </row>
    <row r="21" spans="1:11" ht="20.25" customHeight="1" x14ac:dyDescent="0.5">
      <c r="A21" s="18"/>
      <c r="B21" s="47" t="s">
        <v>97</v>
      </c>
      <c r="C21" s="29"/>
      <c r="D21" s="40" t="str">
        <f>'All products and rates'!N29</f>
        <v>$121,500-$201,775</v>
      </c>
      <c r="E21" s="30"/>
      <c r="F21" s="33" t="s">
        <v>136</v>
      </c>
      <c r="H21" s="30"/>
      <c r="I21" s="30"/>
      <c r="J21" s="30"/>
      <c r="K21" s="19"/>
    </row>
    <row r="22" spans="1:11" ht="20.25" customHeight="1" x14ac:dyDescent="0.45">
      <c r="A22" s="18"/>
      <c r="B22" s="47" t="s">
        <v>98</v>
      </c>
      <c r="C22" s="29"/>
      <c r="D22" s="40" t="str">
        <f>'All products and rates'!O29</f>
        <v>&gt;$201,775</v>
      </c>
      <c r="E22" s="30"/>
      <c r="F22" s="32" t="s">
        <v>137</v>
      </c>
      <c r="H22" s="30"/>
      <c r="I22" s="30"/>
      <c r="J22" s="30"/>
      <c r="K22" s="19"/>
    </row>
    <row r="23" spans="1:11" ht="16.5" customHeight="1" x14ac:dyDescent="0.45">
      <c r="A23" s="18"/>
      <c r="B23" s="45" t="s">
        <v>269</v>
      </c>
      <c r="C23" s="215" t="s">
        <v>270</v>
      </c>
      <c r="D23" s="18"/>
      <c r="E23" s="19"/>
      <c r="F23" s="19"/>
      <c r="G23" s="19"/>
      <c r="H23" s="19"/>
      <c r="I23" s="19"/>
      <c r="J23" s="19"/>
      <c r="K23" s="19"/>
    </row>
    <row r="24" spans="1:11" s="50" customFormat="1" ht="20.25" customHeight="1" x14ac:dyDescent="0.55000000000000004">
      <c r="A24" s="48"/>
      <c r="B24" s="47" t="s">
        <v>267</v>
      </c>
      <c r="C24" s="51"/>
      <c r="D24" s="51"/>
      <c r="G24" s="30"/>
      <c r="H24" s="30"/>
      <c r="I24" s="30"/>
      <c r="J24" s="30"/>
      <c r="K24" s="49"/>
    </row>
    <row r="25" spans="1:11" s="50" customFormat="1" ht="20.25" customHeight="1" x14ac:dyDescent="0.55000000000000004">
      <c r="A25" s="48"/>
      <c r="B25" s="214" t="s">
        <v>268</v>
      </c>
      <c r="C25" s="213"/>
      <c r="D25" s="51"/>
      <c r="F25" s="47"/>
      <c r="G25" s="30"/>
      <c r="H25" s="30"/>
      <c r="I25" s="30"/>
      <c r="J25" s="30"/>
      <c r="K25" s="49"/>
    </row>
    <row r="26" spans="1:11" s="50" customFormat="1" ht="20.25" customHeight="1" x14ac:dyDescent="0.55000000000000004">
      <c r="A26" s="48"/>
      <c r="B26" s="47" t="s">
        <v>101</v>
      </c>
      <c r="C26" s="213"/>
      <c r="D26" s="51"/>
      <c r="F26" s="47"/>
      <c r="G26" s="122"/>
      <c r="H26" s="1471"/>
      <c r="I26" s="1471"/>
      <c r="J26" s="1471"/>
      <c r="K26" s="49"/>
    </row>
    <row r="27" spans="1:11" x14ac:dyDescent="0.45">
      <c r="A27" s="18"/>
      <c r="B27" s="18"/>
      <c r="C27" s="18"/>
      <c r="D27" s="18"/>
      <c r="E27" s="19"/>
      <c r="F27" s="19"/>
      <c r="G27" s="19"/>
      <c r="H27" s="19"/>
      <c r="I27" s="19"/>
      <c r="J27" s="19"/>
      <c r="K27" s="19"/>
    </row>
    <row r="28" spans="1:11" x14ac:dyDescent="0.45">
      <c r="B28" s="37"/>
      <c r="C28" s="37"/>
      <c r="D28" s="38"/>
      <c r="E28" s="39"/>
      <c r="F28" s="36"/>
      <c r="G28" s="35"/>
    </row>
  </sheetData>
  <sheetProtection algorithmName="SHA-512" hashValue="NLEpEV6vkZ2gYReQmIw0LJ7+CAu3UdyMibn5+O0xuxIw1lDbWRk2bPK5zRunO0LEgr0Ra6cigQZ9rc4y6g+VSA==" saltValue="8Bfld/SWS6u0GKBbIFAhcg==" spinCount="100000" sheet="1" sort="0" autoFilter="0"/>
  <mergeCells count="3">
    <mergeCell ref="A2:K2"/>
    <mergeCell ref="A1:K1"/>
    <mergeCell ref="H26:J26"/>
  </mergeCells>
  <phoneticPr fontId="5" type="noConversion"/>
  <hyperlinks>
    <hyperlink ref="B16" location="'Employee 1'!A1" display="Employee Wage Bracket 1" xr:uid="{00000000-0004-0000-0000-000000000000}"/>
    <hyperlink ref="B17" location="'Employee 2'!A1" display="Employee Wage Bracket 2" xr:uid="{00000000-0004-0000-0000-000001000000}"/>
    <hyperlink ref="F22" r:id="rId1" xr:uid="{00000000-0004-0000-0000-000002000000}"/>
    <hyperlink ref="F9" r:id="rId2" xr:uid="{00000000-0004-0000-0000-000003000000}"/>
    <hyperlink ref="F7" r:id="rId3" xr:uid="{00000000-0004-0000-0000-000004000000}"/>
    <hyperlink ref="B18" location="'Employee 3'!A1" display="Employee Wage Bracket 3" xr:uid="{00000000-0004-0000-0000-000005000000}"/>
    <hyperlink ref="B19" location="'Employee 4'!A1" display="Employee Wage Bracket 4" xr:uid="{00000000-0004-0000-0000-000006000000}"/>
    <hyperlink ref="B20" location="'Employee 5'!A1" display="Employee Wage Bracket 5" xr:uid="{00000000-0004-0000-0000-000007000000}"/>
    <hyperlink ref="B21" location="'Employee 6'!A1" display="Employee Wage Bracket 6" xr:uid="{00000000-0004-0000-0000-000008000000}"/>
    <hyperlink ref="B22" location="'Employee 7'!A1" display="Employee Wage Bracket 7" xr:uid="{00000000-0004-0000-0000-000009000000}"/>
    <hyperlink ref="B11" location="Student!A1" display="Students" xr:uid="{00000000-0004-0000-0000-00000A000000}"/>
    <hyperlink ref="B26" location="Maps!A1" display="Maps" xr:uid="{00000000-0004-0000-0000-00000B000000}"/>
    <hyperlink ref="B24" location="'All products and rates'!A1" display="All products and rates" xr:uid="{00000000-0004-0000-0000-00000C000000}"/>
    <hyperlink ref="B13" location="'Contractor Vendor Volunteer'!A1" display="Contractors Vendors Volunteers" xr:uid="{00000000-0004-0000-0000-00000D000000}"/>
    <hyperlink ref="B12" location="'House Officer'!A1" display="House Officer" xr:uid="{00000000-0004-0000-0000-00000E000000}"/>
    <hyperlink ref="B14" location="Departments!A1" display="Departments" xr:uid="{00000000-0004-0000-0000-00000F000000}"/>
    <hyperlink ref="B10" location="'General Public'!A1" display="General Public" xr:uid="{00000000-0004-0000-0000-000010000000}"/>
    <hyperlink ref="J9" r:id="rId4" xr:uid="{00000000-0004-0000-0000-000011000000}"/>
    <hyperlink ref="B25" location="'All products and rates'!A27" display="All parking products" xr:uid="{67ABB0EF-4C98-4051-8727-39AF9D986DAE}"/>
  </hyperlinks>
  <pageMargins left="0.25" right="0.25" top="0.390625" bottom="0.75" header="0.3" footer="0.3"/>
  <pageSetup orientation="landscape" r:id="rId5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FFC000"/>
    <pageSetUpPr fitToPage="1"/>
  </sheetPr>
  <dimension ref="A1:L68"/>
  <sheetViews>
    <sheetView showGridLines="0" showRuler="0" zoomScaleNormal="100" zoomScalePageLayoutView="110" workbookViewId="0">
      <selection activeCell="C7" sqref="C7"/>
    </sheetView>
  </sheetViews>
  <sheetFormatPr defaultRowHeight="14.25" x14ac:dyDescent="0.45"/>
  <cols>
    <col min="1" max="1" width="31.796875" customWidth="1"/>
    <col min="2" max="3" width="17.796875" customWidth="1"/>
    <col min="4" max="4" width="15.796875" customWidth="1"/>
    <col min="5" max="5" width="6.796875" customWidth="1"/>
    <col min="6" max="6" width="18.33203125" customWidth="1"/>
    <col min="7" max="7" width="11.86328125" customWidth="1"/>
    <col min="8" max="8" width="11.46484375" customWidth="1"/>
    <col min="9" max="9" width="23.33203125" customWidth="1"/>
    <col min="11" max="11" width="9" customWidth="1"/>
    <col min="12" max="12" width="14.19921875" customWidth="1"/>
    <col min="15" max="15" width="13.19921875" customWidth="1"/>
  </cols>
  <sheetData>
    <row r="1" spans="1:11" ht="29.25" customHeight="1" x14ac:dyDescent="1">
      <c r="A1" s="1457" t="s">
        <v>142</v>
      </c>
      <c r="B1" s="1457"/>
      <c r="C1" s="1457"/>
      <c r="D1" s="1457"/>
      <c r="E1" s="1457"/>
      <c r="F1" s="1457"/>
      <c r="G1" s="1457"/>
      <c r="H1" s="1457"/>
      <c r="I1" s="1457"/>
    </row>
    <row r="2" spans="1:11" ht="21.75" customHeight="1" x14ac:dyDescent="1">
      <c r="A2" s="209" t="str">
        <f>'All products and rates'!A2</f>
        <v>Updated:</v>
      </c>
      <c r="B2" s="210">
        <f ca="1">TODAY()</f>
        <v>46232</v>
      </c>
      <c r="C2" s="67"/>
      <c r="D2" s="67"/>
      <c r="E2" s="67"/>
      <c r="F2" s="67" t="str">
        <f>'All products and rates'!M29</f>
        <v>$105,700-$121,499</v>
      </c>
      <c r="G2" s="67"/>
      <c r="H2" s="67"/>
      <c r="I2" s="67"/>
      <c r="J2" s="13"/>
      <c r="K2" s="13"/>
    </row>
    <row r="3" spans="1:11" x14ac:dyDescent="0.45">
      <c r="A3" t="str">
        <f>'All products and rates'!A4</f>
        <v>Click on each program or product for more information.</v>
      </c>
      <c r="C3" s="12" t="str">
        <f>HYPERLINK('All products and rates'!$T4,'All products and rates'!E4)</f>
        <v>More on how Wage Based Reservation Parking is determined here.</v>
      </c>
      <c r="H3" s="68"/>
    </row>
    <row r="4" spans="1:11" ht="27" customHeight="1" x14ac:dyDescent="0.75">
      <c r="A4" s="8" t="str">
        <f>'All products and rates'!A5</f>
        <v>BIKE AND WALK</v>
      </c>
      <c r="B4" s="239" t="str">
        <f>'All products and rates'!B5</f>
        <v>Where to acquire</v>
      </c>
      <c r="C4" s="239" t="str">
        <f>'All products and rates'!D5</f>
        <v>Eligibility</v>
      </c>
      <c r="D4" s="239"/>
      <c r="E4" s="239" t="str">
        <f>'All products and rates'!G5</f>
        <v>Rate</v>
      </c>
      <c r="F4" s="1447"/>
      <c r="G4" s="239" t="str">
        <f>'All products and rates'!K5</f>
        <v>Description</v>
      </c>
      <c r="H4" s="7"/>
      <c r="I4" s="7"/>
    </row>
    <row r="5" spans="1:11" x14ac:dyDescent="0.45">
      <c r="A5" s="1198" t="str">
        <f>HYPERLINK('All products and rates'!$T6,'All products and rates'!A6)</f>
        <v>Bike Valet</v>
      </c>
      <c r="B5" s="304" t="str">
        <f>HYPERLINK('All products and rates'!$T6,'All products and rates'!B6)</f>
        <v>Go By Bike</v>
      </c>
      <c r="C5" s="1285" t="str">
        <f>'All products and rates'!D6</f>
        <v>General public</v>
      </c>
      <c r="D5" s="977"/>
      <c r="E5" s="238" t="str">
        <f>'All products and rates'!G6</f>
        <v>free</v>
      </c>
      <c r="F5" s="977"/>
      <c r="G5" s="236" t="str">
        <f>'All products and rates'!K6</f>
        <v>Weekdays 5:30am-9:30pm at South Waterfront tram terminal</v>
      </c>
      <c r="H5" s="977"/>
      <c r="I5" s="977"/>
      <c r="J5" s="308"/>
    </row>
    <row r="6" spans="1:11" x14ac:dyDescent="0.45">
      <c r="A6" s="1199" t="str">
        <f>HYPERLINK('All products and rates'!T7,'All products and rates'!A7)</f>
        <v>Cash incentive to walk</v>
      </c>
      <c r="B6" s="305" t="str">
        <f>HYPERLINK('All products and rates'!$T7,'All products and rates'!B7)</f>
        <v>MyCommute</v>
      </c>
      <c r="C6" s="1286" t="str">
        <f>'All products and rates'!D7</f>
        <v>OHSU members at eligible OHSU sites</v>
      </c>
      <c r="D6" s="978"/>
      <c r="E6" s="296">
        <f>'All products and rates'!G7</f>
        <v>1.5</v>
      </c>
      <c r="F6" s="243" t="str">
        <f>'All products and rates'!H7</f>
        <v>incentive per weekday</v>
      </c>
      <c r="G6" s="301" t="str">
        <f>'All products and rates'!K7</f>
        <v>Log eligible inbound weekday trips on MyCommute</v>
      </c>
      <c r="H6" s="978"/>
      <c r="I6" s="978"/>
      <c r="J6" s="308"/>
    </row>
    <row r="7" spans="1:11" x14ac:dyDescent="0.45">
      <c r="A7" s="1200" t="str">
        <f>HYPERLINK('All products and rates'!T8,'All products and rates'!A8)</f>
        <v>Cash incentive to bike or scooter</v>
      </c>
      <c r="B7" s="306" t="str">
        <f>HYPERLINK('All products and rates'!$T8,'All products and rates'!B8)</f>
        <v>MyCommute</v>
      </c>
      <c r="C7" s="1285" t="str">
        <f>'All products and rates'!D8</f>
        <v>OHSU members at eligible OHSU sites</v>
      </c>
      <c r="D7" s="977"/>
      <c r="E7" s="297">
        <f>'All products and rates'!G8</f>
        <v>3</v>
      </c>
      <c r="F7" s="234" t="str">
        <f>'All products and rates'!H8</f>
        <v>incentive per weekday</v>
      </c>
      <c r="G7" s="236" t="str">
        <f>'All products and rates'!K8</f>
        <v>Log eligible inbound weekday trips on MyCommute</v>
      </c>
      <c r="H7" s="977"/>
      <c r="I7" s="977"/>
      <c r="J7" s="308"/>
    </row>
    <row r="8" spans="1:11" x14ac:dyDescent="0.45">
      <c r="A8" s="1199" t="str">
        <f>HYPERLINK('All products and rates'!T9,'All products and rates'!A9)</f>
        <v>Facility: Marquam Hill</v>
      </c>
      <c r="B8" s="305" t="str">
        <f>HYPERLINK('All products and rates'!$T9,'All products and rates'!B9)</f>
        <v>ohsu.edu/bike</v>
      </c>
      <c r="C8" s="1286" t="str">
        <f>'All products and rates'!D9</f>
        <v>OHSU badge and active permit</v>
      </c>
      <c r="D8" s="978"/>
      <c r="E8" s="298" t="str">
        <f>'All products and rates'!G9</f>
        <v>free</v>
      </c>
      <c r="F8" s="243" t="str">
        <f>'All products and rates'!H9</f>
        <v>with permit</v>
      </c>
      <c r="G8" s="301" t="str">
        <f>'All products and rates'!K9</f>
        <v>Badge-access bike parking</v>
      </c>
      <c r="H8" s="978"/>
      <c r="I8" s="978"/>
      <c r="J8" s="308"/>
    </row>
    <row r="9" spans="1:11" x14ac:dyDescent="0.45">
      <c r="A9" s="1200" t="str">
        <f>HYPERLINK('All products and rates'!T10,'All products and rates'!A10)</f>
        <v>Facility: South Waterfront</v>
      </c>
      <c r="B9" s="306" t="str">
        <f>HYPERLINK('All products and rates'!$T10,'All products and rates'!B10)</f>
        <v>ohsu.edu/bike</v>
      </c>
      <c r="C9" s="1285" t="str">
        <f>'All products and rates'!D10</f>
        <v>OHSU badge and active permit</v>
      </c>
      <c r="D9" s="977"/>
      <c r="E9" s="299">
        <f>'All products and rates'!G10</f>
        <v>2.31</v>
      </c>
      <c r="F9" s="234" t="str">
        <f>'All products and rates'!H10</f>
        <v>cost per pay period</v>
      </c>
      <c r="G9" s="236" t="str">
        <f>'All products and rates'!K10</f>
        <v>Badge-access bike parking, shower, towel, locker</v>
      </c>
      <c r="H9" s="977"/>
      <c r="I9" s="977"/>
      <c r="J9" s="308"/>
    </row>
    <row r="10" spans="1:11" x14ac:dyDescent="0.45">
      <c r="A10" s="1199" t="str">
        <f>HYPERLINK('All products and rates'!T11,'All products and rates'!A11)</f>
        <v>Loaner Bike</v>
      </c>
      <c r="B10" s="305" t="str">
        <f>HYPERLINK('All products and rates'!$T11,'All products and rates'!B11)</f>
        <v>Go By Bike</v>
      </c>
      <c r="C10" s="1286" t="str">
        <f>'All products and rates'!D11</f>
        <v>OHSU email and waitlist call off</v>
      </c>
      <c r="D10" s="978"/>
      <c r="E10" s="298" t="str">
        <f>'All products and rates'!G11</f>
        <v>free</v>
      </c>
      <c r="F10" s="243" t="str">
        <f>'All products and rates'!H11</f>
        <v>30 day loan</v>
      </c>
      <c r="G10" s="301" t="str">
        <f>'All products and rates'!K11</f>
        <v>Loaner bike, equipment and voucher</v>
      </c>
      <c r="H10" s="978"/>
      <c r="I10" s="978"/>
      <c r="J10" s="308"/>
    </row>
    <row r="11" spans="1:11" x14ac:dyDescent="0.45">
      <c r="A11" s="1200" t="str">
        <f>HYPERLINK('All products and rates'!T12,'All products and rates'!A12)</f>
        <v>Loaner E-Bike</v>
      </c>
      <c r="B11" s="306" t="str">
        <f>HYPERLINK('All products and rates'!$T12,'All products and rates'!B12)</f>
        <v>Go By Bike</v>
      </c>
      <c r="C11" s="1285" t="str">
        <f>'All products and rates'!D12</f>
        <v>OHSU email and waitlist call off</v>
      </c>
      <c r="D11" s="977"/>
      <c r="E11" s="238" t="str">
        <f>'All products and rates'!G12</f>
        <v>free</v>
      </c>
      <c r="F11" s="234" t="str">
        <f>'All products and rates'!H12</f>
        <v>14 day loan</v>
      </c>
      <c r="G11" s="236" t="str">
        <f>'All products and rates'!K12</f>
        <v>Loaner e-bike, equipment and voucher</v>
      </c>
      <c r="H11" s="977"/>
      <c r="I11" s="977"/>
      <c r="J11" s="308"/>
    </row>
    <row r="12" spans="1:11" x14ac:dyDescent="0.45">
      <c r="A12" s="1199" t="str">
        <f>HYPERLINK('All products and rates'!T13,'All products and rates'!A13)</f>
        <v>Subsidy: Bike</v>
      </c>
      <c r="B12" s="305" t="str">
        <f>HYPERLINK('All products and rates'!$T13,'All products and rates'!B13)</f>
        <v>customer service</v>
      </c>
      <c r="C12" s="1286" t="str">
        <f>'All products and rates'!D13</f>
        <v>OHSU email and eligible purchase at partner shops</v>
      </c>
      <c r="D12" s="978"/>
      <c r="E12" s="286">
        <f>'All products and rates'!G13</f>
        <v>100</v>
      </c>
      <c r="F12" s="243" t="str">
        <f>'All products and rates'!H13</f>
        <v>one time voucher</v>
      </c>
      <c r="G12" s="301" t="str">
        <f>'All products and rates'!K13</f>
        <v xml:space="preserve">For purchase of a bike for an member's OHSU commute </v>
      </c>
      <c r="H12" s="978"/>
      <c r="I12" s="978"/>
      <c r="J12" s="308"/>
    </row>
    <row r="13" spans="1:11" x14ac:dyDescent="0.45">
      <c r="A13" s="1200" t="str">
        <f>HYPERLINK('All products and rates'!T14,'All products and rates'!A14)</f>
        <v>Subsidy: E-Bike</v>
      </c>
      <c r="B13" s="306" t="str">
        <f>HYPERLINK('All products and rates'!$T14,'All products and rates'!B14)</f>
        <v>customer service</v>
      </c>
      <c r="C13" s="1285" t="str">
        <f>'All products and rates'!D14</f>
        <v>OHSU email and eligible purchase at partner shops</v>
      </c>
      <c r="D13" s="977"/>
      <c r="E13" s="300">
        <f>'All products and rates'!G14</f>
        <v>200</v>
      </c>
      <c r="F13" s="234" t="str">
        <f>'All products and rates'!H14</f>
        <v>one time voucher</v>
      </c>
      <c r="G13" s="236" t="str">
        <f>'All products and rates'!K14</f>
        <v xml:space="preserve">For purchase of an e- bike for an member's OHSU commute </v>
      </c>
      <c r="H13" s="977"/>
      <c r="I13" s="977"/>
      <c r="J13" s="308"/>
    </row>
    <row r="14" spans="1:11" ht="26.25" customHeight="1" x14ac:dyDescent="0.75">
      <c r="A14" s="1201" t="str">
        <f>'All products and rates'!A15</f>
        <v>PUBLIC TRANSIT</v>
      </c>
      <c r="B14" s="240" t="str">
        <f>'All products and rates'!B15</f>
        <v>Where to acquire</v>
      </c>
      <c r="C14" s="240" t="str">
        <f>'All products and rates'!D15</f>
        <v>Eligibility</v>
      </c>
      <c r="D14" s="240"/>
      <c r="E14" s="240" t="str">
        <f>'All products and rates'!G15</f>
        <v>Rate</v>
      </c>
      <c r="F14" s="1448"/>
      <c r="G14" s="240" t="str">
        <f>'All products and rates'!K15</f>
        <v>Description</v>
      </c>
      <c r="H14" s="6"/>
      <c r="I14" s="9"/>
    </row>
    <row r="15" spans="1:11" x14ac:dyDescent="0.45">
      <c r="A15" s="1202" t="str">
        <f>HYPERLINK('All products and rates'!T16,'All products and rates'!A16)</f>
        <v>Cash incentive to ride transit</v>
      </c>
      <c r="B15" s="305" t="str">
        <f>HYPERLINK('All products and rates'!$T16,'All products and rates'!B16)</f>
        <v>MyCommute</v>
      </c>
      <c r="C15" s="1288" t="str">
        <f>'All products and rates'!D16</f>
        <v>OHSU members at eligible OHSU sites</v>
      </c>
      <c r="D15" s="979"/>
      <c r="E15" s="289">
        <f>'All products and rates'!G16</f>
        <v>1.5</v>
      </c>
      <c r="F15" s="217" t="str">
        <f>'All products and rates'!H16</f>
        <v>incentive per weekday</v>
      </c>
      <c r="G15" s="219" t="str">
        <f>'All products and rates'!K16</f>
        <v>Log eligible inbound weekday trips on MyCommute</v>
      </c>
      <c r="H15" s="986"/>
      <c r="I15" s="985"/>
      <c r="J15" s="308"/>
    </row>
    <row r="16" spans="1:11" x14ac:dyDescent="0.45">
      <c r="A16" s="1203" t="str">
        <f>HYPERLINK('All products and rates'!T17,'All products and rates'!A17)</f>
        <v>C-Tran Express Hop</v>
      </c>
      <c r="B16" s="304" t="str">
        <f>HYPERLINK('All products and rates'!$T17,'All products and rates'!B17)</f>
        <v>customer service</v>
      </c>
      <c r="C16" s="1289" t="str">
        <f>'All products and rates'!D17</f>
        <v>OHSU badge</v>
      </c>
      <c r="D16" s="980"/>
      <c r="E16" s="290">
        <f>'All products and rates'!G17</f>
        <v>385</v>
      </c>
      <c r="F16" s="222" t="str">
        <f>'All products and rates'!H17</f>
        <v>cost per transit year</v>
      </c>
      <c r="G16" s="223" t="str">
        <f>'All products and rates'!K17</f>
        <v>Vancouver to Portland rush hour transit service</v>
      </c>
      <c r="H16" s="987"/>
      <c r="I16" s="980"/>
      <c r="J16" s="308"/>
    </row>
    <row r="17" spans="1:11" x14ac:dyDescent="0.45">
      <c r="A17" s="1204" t="str">
        <f>HYPERLINK('All products and rates'!T18,'All products and rates'!A18)</f>
        <v>Portland Aerial Tram</v>
      </c>
      <c r="B17" s="305" t="str">
        <f>HYPERLINK('All products and rates'!$T18,'All products and rates'!B18)</f>
        <v>onsite</v>
      </c>
      <c r="C17" s="1290" t="str">
        <f>'All products and rates'!D18</f>
        <v>OHSU badge or patient pass</v>
      </c>
      <c r="D17" s="981"/>
      <c r="E17" s="291" t="str">
        <f>'All products and rates'!G18</f>
        <v>free</v>
      </c>
      <c r="F17" s="225" t="str">
        <f>'All products and rates'!H18</f>
        <v>OHSU badge is fare</v>
      </c>
      <c r="G17" s="226" t="str">
        <f>'All products and rates'!K18</f>
        <v>Connects Marquam Hill, South Waterfront</v>
      </c>
      <c r="H17" s="981"/>
      <c r="I17" s="981"/>
      <c r="J17" s="308"/>
    </row>
    <row r="18" spans="1:11" x14ac:dyDescent="0.45">
      <c r="A18" s="1205" t="str">
        <f>HYPERLINK('All products and rates'!T19,'All products and rates'!A19)</f>
        <v>Portland Streetcar</v>
      </c>
      <c r="B18" s="304" t="str">
        <f>HYPERLINK('All products and rates'!$T19,'All products and rates'!B19)</f>
        <v>customer service</v>
      </c>
      <c r="C18" s="1291" t="str">
        <f>'All products and rates'!D19</f>
        <v>OHSU badge</v>
      </c>
      <c r="D18" s="982"/>
      <c r="E18" s="292" t="str">
        <f>'All products and rates'!G19</f>
        <v>free</v>
      </c>
      <c r="F18" s="128" t="str">
        <f>'All products and rates'!H19</f>
        <v>OHSU badge is fare</v>
      </c>
      <c r="G18" s="228" t="str">
        <f>'All products and rates'!K19</f>
        <v>Unlimited trips on central Portland transit service</v>
      </c>
      <c r="H18" s="982"/>
      <c r="I18" s="982"/>
      <c r="J18" s="308"/>
    </row>
    <row r="19" spans="1:11" x14ac:dyDescent="0.45">
      <c r="A19" s="1204" t="str">
        <f>HYPERLINK('All products and rates'!T20,'All products and rates'!A20)</f>
        <v>TriMet Hop</v>
      </c>
      <c r="B19" s="305" t="str">
        <f>HYPERLINK('All products and rates'!$T20,'All products and rates'!B20)</f>
        <v>customer service</v>
      </c>
      <c r="C19" s="1290" t="str">
        <f>'All products and rates'!D20</f>
        <v>OHSU badge</v>
      </c>
      <c r="D19" s="981"/>
      <c r="E19" s="293">
        <f>'All products and rates'!G20</f>
        <v>50</v>
      </c>
      <c r="F19" s="225" t="str">
        <f>'All products and rates'!H20</f>
        <v>per transit year</v>
      </c>
      <c r="G19" s="226" t="str">
        <f>'All products and rates'!K20</f>
        <v>Unlimited trips on regional transit service</v>
      </c>
      <c r="H19" s="981"/>
      <c r="I19" s="981"/>
      <c r="J19" s="308"/>
    </row>
    <row r="20" spans="1:11" x14ac:dyDescent="0.45">
      <c r="A20" s="1205" t="str">
        <f>HYPERLINK('All products and rates'!T21,'All products and rates'!A21)</f>
        <v>TriMet Hop: ONA, AFSCME, UA, GRU</v>
      </c>
      <c r="B20" s="304" t="str">
        <f>HYPERLINK('All products and rates'!$T21,'All products and rates'!B21)</f>
        <v>customer service</v>
      </c>
      <c r="C20" s="1291" t="str">
        <f>'All products and rates'!D21</f>
        <v>OHSU badge + first Hop pass</v>
      </c>
      <c r="D20" s="982"/>
      <c r="E20" s="294">
        <f>'All products and rates'!G21</f>
        <v>25</v>
      </c>
      <c r="F20" s="128" t="str">
        <f>'All products and rates'!H21</f>
        <v>per transit year</v>
      </c>
      <c r="G20" s="228" t="str">
        <f>'All products and rates'!K21</f>
        <v>First Hop card only; Unlimited trips on regional transit service</v>
      </c>
      <c r="H20" s="982"/>
      <c r="I20" s="982"/>
      <c r="J20" s="308"/>
    </row>
    <row r="21" spans="1:11" x14ac:dyDescent="0.45">
      <c r="A21" s="1253" t="str">
        <f>HYPERLINK('All products and rates'!T22,'All products and rates'!A22)</f>
        <v>TriMet Hop: Medical Assistant</v>
      </c>
      <c r="B21" s="305" t="str">
        <f>HYPERLINK('All products and rates'!$T22,'All products and rates'!B22)</f>
        <v>customer service</v>
      </c>
      <c r="C21" s="1292" t="str">
        <f>'All products and rates'!D22</f>
        <v>Medical Assistant</v>
      </c>
      <c r="D21" s="983"/>
      <c r="E21" s="295" t="str">
        <f>'All products and rates'!G22</f>
        <v>free</v>
      </c>
      <c r="F21" s="230" t="str">
        <f>'All products and rates'!H22</f>
        <v>billed to dept</v>
      </c>
      <c r="G21" s="231" t="str">
        <f>'All products and rates'!K22</f>
        <v>Unlimited trips on regional transit service</v>
      </c>
      <c r="H21" s="983"/>
      <c r="I21" s="983"/>
      <c r="J21" s="308"/>
    </row>
    <row r="22" spans="1:11" ht="25.5" x14ac:dyDescent="0.75">
      <c r="A22" s="1207" t="str">
        <f>'All products and rates'!A23</f>
        <v>RIDES</v>
      </c>
      <c r="B22" s="241" t="str">
        <f>'All products and rates'!B23</f>
        <v>Where to acquire</v>
      </c>
      <c r="C22" s="241" t="str">
        <f>'All products and rates'!D23</f>
        <v>Eligibility</v>
      </c>
      <c r="D22" s="241"/>
      <c r="E22" s="241" t="str">
        <f>'All products and rates'!G23</f>
        <v>Rate</v>
      </c>
      <c r="F22" s="1449"/>
      <c r="G22" s="241" t="str">
        <f>'All products and rates'!K23</f>
        <v>Description</v>
      </c>
      <c r="H22" s="241"/>
      <c r="I22" s="5"/>
    </row>
    <row r="23" spans="1:11" x14ac:dyDescent="0.45">
      <c r="A23" s="1199" t="str">
        <f>HYPERLINK('All products and rates'!T24,'All products and rates'!A24)</f>
        <v>OHSU Carpool app</v>
      </c>
      <c r="B23" s="305" t="str">
        <f>HYPERLINK('All products and rates'!$T24,'All products and rates'!B24)</f>
        <v>ohsu.edu/carpool</v>
      </c>
      <c r="C23" s="1286" t="str">
        <f>'All products and rates'!D24</f>
        <v>Rides completed via OHSU Carpool app</v>
      </c>
      <c r="D23" s="978"/>
      <c r="E23" s="286">
        <f>'All products and rates'!G24</f>
        <v>3</v>
      </c>
      <c r="F23" s="243" t="str">
        <f>'All products and rates'!H24</f>
        <v>cash to drive; free to ride</v>
      </c>
      <c r="G23" s="301" t="str">
        <f>'All products and rates'!K24</f>
        <v>Match with rides via app</v>
      </c>
      <c r="H23" s="978"/>
      <c r="I23" s="978"/>
      <c r="J23" s="308"/>
    </row>
    <row r="24" spans="1:11" x14ac:dyDescent="0.45">
      <c r="A24" s="1198" t="str">
        <f>HYPERLINK('All products and rates'!T25,'All products and rates'!A25)</f>
        <v>Guaranteed Ride Home</v>
      </c>
      <c r="B24" s="304" t="str">
        <f>HYPERLINK('All products and rates'!$T25,'All products and rates'!B25)</f>
        <v>MyCommute</v>
      </c>
      <c r="C24" s="1293" t="str">
        <f>'All products and rates'!D25</f>
        <v>MyCommute member</v>
      </c>
      <c r="D24" s="977"/>
      <c r="E24" s="287" t="str">
        <f>'All products and rates'!G25</f>
        <v>free</v>
      </c>
      <c r="F24" s="234" t="str">
        <f>'All products and rates'!H25</f>
        <v>3 rides per year</v>
      </c>
      <c r="G24" s="236" t="str">
        <f>'All products and rates'!K25</f>
        <v>Ride from work due to personal emergency.</v>
      </c>
      <c r="H24" s="977"/>
      <c r="I24" s="977"/>
      <c r="J24" s="308"/>
    </row>
    <row r="25" spans="1:11" x14ac:dyDescent="0.45">
      <c r="A25" s="1199" t="str">
        <f>HYPERLINK('All products and rates'!T26,'All products and rates'!A26)</f>
        <v>Lyft Off</v>
      </c>
      <c r="B25" s="305" t="str">
        <f>HYPERLINK('All products and rates'!$T26,'All products and rates'!B26)</f>
        <v>o2.ohsu.edu/lyftoff</v>
      </c>
      <c r="C25" s="1294" t="str">
        <f>'All products and rates'!D26</f>
        <v>9pm-5:30am to/from campus</v>
      </c>
      <c r="D25" s="978"/>
      <c r="E25" s="288">
        <f>'All products and rates'!G26</f>
        <v>20</v>
      </c>
      <c r="F25" s="243" t="str">
        <f>'All products and rates'!H26</f>
        <v>credit per shift</v>
      </c>
      <c r="G25" s="301" t="str">
        <f>'All products and rates'!K26</f>
        <v>9pm-5:30am for eligible trips.</v>
      </c>
      <c r="H25" s="978"/>
      <c r="I25" s="978"/>
      <c r="J25" s="308"/>
    </row>
    <row r="26" spans="1:11" ht="24" customHeight="1" x14ac:dyDescent="0.45">
      <c r="A26" s="1438" t="str">
        <f>HYPERLINK('All products and rates'!T28,'All products and rates'!A28)</f>
        <v>PARKING facilities</v>
      </c>
      <c r="B26" s="285"/>
      <c r="C26" s="1458" t="s">
        <v>80</v>
      </c>
      <c r="D26" s="1439" t="str">
        <f>HYPERLINK('All products and rates'!$T$30,'All products and rates'!$F$29)</f>
        <v>HONK</v>
      </c>
      <c r="E26" s="1459" t="s">
        <v>79</v>
      </c>
      <c r="F26" s="1460"/>
      <c r="G26" s="1459" t="s">
        <v>81</v>
      </c>
      <c r="H26" s="1460"/>
      <c r="I26" s="1467" t="s">
        <v>56</v>
      </c>
      <c r="J26" s="11"/>
      <c r="K26" s="11"/>
    </row>
    <row r="27" spans="1:11" ht="35.25" thickBot="1" x14ac:dyDescent="0.5">
      <c r="A27" s="1440" t="str" cm="1">
        <f t="array" ref="A27:B27">'All products and rates'!A29:B29</f>
        <v>Calendar year maximum charges                        for Wage Based Daily Reservations,           and/or Guaranteed Daily Parking:</v>
      </c>
      <c r="B27" s="282">
        <v>3727.9</v>
      </c>
      <c r="C27" s="1458"/>
      <c r="D27" s="1441" t="s">
        <v>149</v>
      </c>
      <c r="E27" s="1461" t="s">
        <v>164</v>
      </c>
      <c r="F27" s="1462"/>
      <c r="G27" s="1461" t="str">
        <f>'All products and rates'!P29</f>
        <v>Guaranteed Daily Parking</v>
      </c>
      <c r="H27" s="1462"/>
      <c r="I27" s="1468"/>
      <c r="J27" s="11"/>
      <c r="K27" s="11"/>
    </row>
    <row r="28" spans="1:11" ht="15" thickTop="1" thickBot="1" x14ac:dyDescent="0.5">
      <c r="A28" s="1295"/>
      <c r="B28" s="199"/>
      <c r="C28" s="78" t="s">
        <v>143</v>
      </c>
      <c r="D28" s="73"/>
      <c r="E28" s="62"/>
      <c r="F28" s="62"/>
      <c r="G28" s="63"/>
      <c r="H28" s="64"/>
      <c r="I28" s="61"/>
      <c r="J28" s="11"/>
      <c r="K28" s="11"/>
    </row>
    <row r="29" spans="1:11" ht="16.5" thickTop="1" thickBot="1" x14ac:dyDescent="0.55000000000000004">
      <c r="A29" s="1212" t="str">
        <f>'All products and rates'!A30</f>
        <v>Facility</v>
      </c>
      <c r="B29" s="1007" t="str">
        <f>'All products and rates'!B30</f>
        <v>Campus</v>
      </c>
      <c r="C29" s="508" t="s">
        <v>83</v>
      </c>
      <c r="D29" s="74" t="str">
        <f>'All products and rates'!F30</f>
        <v>Daily</v>
      </c>
      <c r="E29" s="57" t="s">
        <v>82</v>
      </c>
      <c r="F29" s="58" t="str">
        <f>'All products and rates'!H30</f>
        <v>Daily (5+ hours)</v>
      </c>
      <c r="G29" s="58" t="str">
        <f>'All products and rates'!P30</f>
        <v>12am - 1pm</v>
      </c>
      <c r="H29" s="60" t="str">
        <f>'All products and rates'!Q30</f>
        <v>1pm -     5pm</v>
      </c>
      <c r="I29" s="60" t="s">
        <v>165</v>
      </c>
      <c r="J29" s="11"/>
      <c r="K29" s="11"/>
    </row>
    <row r="30" spans="1:11" ht="26" customHeight="1" thickTop="1" thickBot="1" x14ac:dyDescent="0.5">
      <c r="A30" s="1208" t="str">
        <f>HYPERLINK('All products and rates'!T31,'All products and rates'!A31)</f>
        <v>Neveh Shalom</v>
      </c>
      <c r="B30" s="1444" t="str">
        <f>'All products and rates'!B31</f>
        <v>Marquam Hill via TriMet</v>
      </c>
      <c r="C30" s="698" t="str">
        <f>'All products and rates'!M31</f>
        <v>Free</v>
      </c>
      <c r="D30" s="1326" t="str">
        <f>'All products and rates'!F31</f>
        <v>Free</v>
      </c>
      <c r="E30" s="775" t="str">
        <f>'All products and rates'!G31</f>
        <v>N/A</v>
      </c>
      <c r="F30" s="833" t="str">
        <f>'All products and rates'!H31</f>
        <v>Free</v>
      </c>
      <c r="G30" s="736" t="str">
        <f>'All products and rates'!P31</f>
        <v>N/A</v>
      </c>
      <c r="H30" s="737" t="str">
        <f>'All products and rates'!Q31</f>
        <v>N/A</v>
      </c>
      <c r="I30" s="667" t="s">
        <v>27</v>
      </c>
    </row>
    <row r="31" spans="1:11" ht="15" thickTop="1" thickBot="1" x14ac:dyDescent="0.5">
      <c r="A31" s="1213" t="str">
        <f>HYPERLINK('All products and rates'!T32,'All products and rates'!A32)</f>
        <v>After 1pm</v>
      </c>
      <c r="B31" s="582" t="str">
        <f>'All products and rates'!B32</f>
        <v>Various locations</v>
      </c>
      <c r="C31" s="699">
        <f>'All products and rates'!M32</f>
        <v>4</v>
      </c>
      <c r="D31" s="1327" t="str">
        <f>'All products and rates'!F32</f>
        <v>N/A</v>
      </c>
      <c r="E31" s="583" t="str">
        <f>'All products and rates'!G32</f>
        <v>N/A</v>
      </c>
      <c r="F31" s="555" t="str">
        <f>'All products and rates'!H32</f>
        <v>N/A</v>
      </c>
      <c r="G31" s="738" t="str">
        <f>'All products and rates'!P32</f>
        <v>N/A</v>
      </c>
      <c r="H31" s="739" t="str">
        <f>'All products and rates'!Q32</f>
        <v>N/A</v>
      </c>
      <c r="I31" s="583" t="s">
        <v>4</v>
      </c>
    </row>
    <row r="32" spans="1:11" ht="14.75" customHeight="1" thickTop="1" x14ac:dyDescent="0.45">
      <c r="A32" s="1199" t="str">
        <f>HYPERLINK('All products and rates'!T33,'All products and rates'!A33)</f>
        <v>Garage A</v>
      </c>
      <c r="B32" s="1454" t="str">
        <f>'All products and rates'!B33</f>
        <v>Marquam Hill</v>
      </c>
      <c r="C32" s="700">
        <f>'All products and rates'!M33</f>
        <v>12.5</v>
      </c>
      <c r="D32" s="1328" t="str">
        <f>'All products and rates'!F33</f>
        <v>N/A</v>
      </c>
      <c r="E32" s="584" t="str">
        <f>'All products and rates'!G33</f>
        <v>N/A</v>
      </c>
      <c r="F32" s="791" t="str">
        <f>'All products and rates'!H33</f>
        <v>N/A</v>
      </c>
      <c r="G32" s="740" t="str">
        <f>'All products and rates'!P33</f>
        <v>N/A</v>
      </c>
      <c r="H32" s="741" t="str">
        <f>'All products and rates'!Q33</f>
        <v>N/A</v>
      </c>
      <c r="I32" s="661" t="s">
        <v>4</v>
      </c>
    </row>
    <row r="33" spans="1:12" ht="14.25" customHeight="1" x14ac:dyDescent="0.45">
      <c r="A33" s="1214" t="str">
        <f>HYPERLINK('All products and rates'!T34,'All products and rates'!A34)</f>
        <v>Garage B</v>
      </c>
      <c r="B33" s="1454"/>
      <c r="C33" s="701" t="str">
        <f>'All products and rates'!M34</f>
        <v>N/A</v>
      </c>
      <c r="D33" s="1329" t="str">
        <f>'All products and rates'!F34</f>
        <v>N/A</v>
      </c>
      <c r="E33" s="586" t="str">
        <f>'All products and rates'!G34</f>
        <v>N/A</v>
      </c>
      <c r="F33" s="563" t="str">
        <f>'All products and rates'!H34</f>
        <v>N/A</v>
      </c>
      <c r="G33" s="742" t="str">
        <f>'All products and rates'!P34</f>
        <v>N/A</v>
      </c>
      <c r="H33" s="743" t="str">
        <f>'All products and rates'!Q34</f>
        <v>N/A</v>
      </c>
      <c r="I33" s="662" t="s">
        <v>4</v>
      </c>
    </row>
    <row r="34" spans="1:12" ht="14.25" customHeight="1" x14ac:dyDescent="0.45">
      <c r="A34" s="1215" t="str">
        <f>HYPERLINK('All products and rates'!T35,'All products and rates'!A35)</f>
        <v>Garage C</v>
      </c>
      <c r="B34" s="1454"/>
      <c r="C34" s="702">
        <f>'All products and rates'!M35</f>
        <v>12.5</v>
      </c>
      <c r="D34" s="1330" t="str">
        <f>'All products and rates'!F35</f>
        <v>N/A</v>
      </c>
      <c r="E34" s="841">
        <f>'All products and rates'!G35</f>
        <v>3</v>
      </c>
      <c r="F34" s="946" t="str">
        <f>'All products and rates'!H35</f>
        <v>3 hour max</v>
      </c>
      <c r="G34" s="861">
        <f>'All products and rates'!P35</f>
        <v>17</v>
      </c>
      <c r="H34" s="862">
        <f>'All products and rates'!Q35</f>
        <v>7</v>
      </c>
      <c r="I34" s="662" t="s">
        <v>4</v>
      </c>
    </row>
    <row r="35" spans="1:12" ht="14.25" customHeight="1" x14ac:dyDescent="0.45">
      <c r="A35" s="1216" t="str">
        <f>HYPERLINK('All products and rates'!T36,'All products and rates'!A36)</f>
        <v>Garage D</v>
      </c>
      <c r="B35" s="1454"/>
      <c r="C35" s="703">
        <f>'All products and rates'!M36</f>
        <v>11.5</v>
      </c>
      <c r="D35" s="1331">
        <f>'All products and rates'!F36</f>
        <v>16</v>
      </c>
      <c r="E35" s="590" t="str">
        <f>'All products and rates'!G36</f>
        <v>N/A</v>
      </c>
      <c r="F35" s="562" t="str">
        <f>'All products and rates'!H36</f>
        <v>N/A</v>
      </c>
      <c r="G35" s="748">
        <f>'All products and rates'!P36</f>
        <v>17</v>
      </c>
      <c r="H35" s="754">
        <f>'All products and rates'!Q36</f>
        <v>7</v>
      </c>
      <c r="I35" s="662" t="s">
        <v>4</v>
      </c>
    </row>
    <row r="36" spans="1:12" ht="14.25" customHeight="1" x14ac:dyDescent="0.45">
      <c r="A36" s="1215" t="str">
        <f>HYPERLINK('All products and rates'!T37,'All products and rates'!A37)</f>
        <v>Garage E</v>
      </c>
      <c r="B36" s="1454"/>
      <c r="C36" s="702">
        <f>'All products and rates'!M37</f>
        <v>12.5</v>
      </c>
      <c r="D36" s="1332" t="str">
        <f>'All products and rates'!F37</f>
        <v>N/A</v>
      </c>
      <c r="E36" s="586" t="str">
        <f>'All products and rates'!G37</f>
        <v>N/A</v>
      </c>
      <c r="F36" s="563" t="str">
        <f>'All products and rates'!H37</f>
        <v>N/A</v>
      </c>
      <c r="G36" s="746" t="str">
        <f>'All products and rates'!P37</f>
        <v>N/A</v>
      </c>
      <c r="H36" s="747" t="str">
        <f>'All products and rates'!Q37</f>
        <v>N/A</v>
      </c>
      <c r="I36" s="662" t="s">
        <v>4</v>
      </c>
    </row>
    <row r="37" spans="1:12" ht="14.25" customHeight="1" x14ac:dyDescent="0.45">
      <c r="A37" s="1216" t="str">
        <f>HYPERLINK('All products and rates'!T38,'All products and rates'!A38)</f>
        <v>Garage F</v>
      </c>
      <c r="B37" s="1454"/>
      <c r="C37" s="703">
        <f>'All products and rates'!M38</f>
        <v>11.5</v>
      </c>
      <c r="D37" s="1331">
        <f>'All products and rates'!F38</f>
        <v>16</v>
      </c>
      <c r="E37" s="587">
        <f>'All products and rates'!G38</f>
        <v>3</v>
      </c>
      <c r="F37" s="947" t="str">
        <f>'All products and rates'!H38</f>
        <v>5 hour max</v>
      </c>
      <c r="G37" s="752" t="str">
        <f>'All products and rates'!P38</f>
        <v>N/A</v>
      </c>
      <c r="H37" s="753" t="str">
        <f>'All products and rates'!Q38</f>
        <v>N/A</v>
      </c>
      <c r="I37" s="662" t="s">
        <v>4</v>
      </c>
    </row>
    <row r="38" spans="1:12" ht="14.25" customHeight="1" x14ac:dyDescent="0.45">
      <c r="A38" s="1214" t="str">
        <f>HYPERLINK('All products and rates'!T39,'All products and rates'!A39)</f>
        <v>Garage G</v>
      </c>
      <c r="B38" s="1454"/>
      <c r="C38" s="701" t="str">
        <f>'All products and rates'!M39</f>
        <v>N/A</v>
      </c>
      <c r="D38" s="1332" t="str">
        <f>'All products and rates'!F39</f>
        <v>N/A</v>
      </c>
      <c r="E38" s="588" t="str">
        <f>'All products and rates'!G39</f>
        <v>N/A</v>
      </c>
      <c r="F38" s="557" t="str">
        <f>'All products and rates'!H39</f>
        <v>N/A</v>
      </c>
      <c r="G38" s="752" t="str">
        <f>'All products and rates'!P39</f>
        <v>N/A</v>
      </c>
      <c r="H38" s="753" t="str">
        <f>'All products and rates'!Q39</f>
        <v>N/A</v>
      </c>
      <c r="I38" s="662" t="s">
        <v>4</v>
      </c>
    </row>
    <row r="39" spans="1:12" ht="14.25" customHeight="1" x14ac:dyDescent="0.45">
      <c r="A39" s="1216" t="str">
        <f>HYPERLINK('All products and rates'!T40,'All products and rates'!A40)</f>
        <v>Garage K</v>
      </c>
      <c r="B39" s="1454"/>
      <c r="C39" s="704">
        <f>'All products and rates'!M40</f>
        <v>12.5</v>
      </c>
      <c r="D39" s="1331">
        <f>'All products and rates'!F40</f>
        <v>16</v>
      </c>
      <c r="E39" s="590" t="str">
        <f>'All products and rates'!G40</f>
        <v>N/A</v>
      </c>
      <c r="F39" s="562" t="str">
        <f>'All products and rates'!H40</f>
        <v>N/A</v>
      </c>
      <c r="G39" s="752" t="str">
        <f>'All products and rates'!P40</f>
        <v>N/A</v>
      </c>
      <c r="H39" s="753" t="str">
        <f>'All products and rates'!Q40</f>
        <v>N/A</v>
      </c>
      <c r="I39" s="662" t="s">
        <v>4</v>
      </c>
    </row>
    <row r="40" spans="1:12" ht="14.25" customHeight="1" x14ac:dyDescent="0.45">
      <c r="A40" s="1215" t="str">
        <f>HYPERLINK('All products and rates'!T41,'All products and rates'!A41)</f>
        <v>Lot 10</v>
      </c>
      <c r="B40" s="1454"/>
      <c r="C40" s="702">
        <f>'All products and rates'!M41</f>
        <v>12.5</v>
      </c>
      <c r="D40" s="1333">
        <f>'All products and rates'!F41</f>
        <v>16</v>
      </c>
      <c r="E40" s="591" t="str">
        <f>'All products and rates'!G41</f>
        <v>N/A</v>
      </c>
      <c r="F40" s="568" t="str">
        <f>'All products and rates'!H41</f>
        <v>N/A</v>
      </c>
      <c r="G40" s="752" t="str">
        <f>'All products and rates'!P41</f>
        <v>N/A</v>
      </c>
      <c r="H40" s="753" t="str">
        <f>'All products and rates'!Q41</f>
        <v>N/A</v>
      </c>
      <c r="I40" s="662" t="s">
        <v>4</v>
      </c>
    </row>
    <row r="41" spans="1:12" ht="14.25" customHeight="1" x14ac:dyDescent="0.45">
      <c r="A41" s="1216" t="str">
        <f>HYPERLINK('All products and rates'!T42,'All products and rates'!A42)</f>
        <v>Lot 20</v>
      </c>
      <c r="B41" s="1454"/>
      <c r="C41" s="703">
        <f>'All products and rates'!M42</f>
        <v>11.5</v>
      </c>
      <c r="D41" s="1334" t="str">
        <f>'All products and rates'!F42</f>
        <v>N/A</v>
      </c>
      <c r="E41" s="591" t="str">
        <f>'All products and rates'!G42</f>
        <v>N/A</v>
      </c>
      <c r="F41" s="568" t="str">
        <f>'All products and rates'!H42</f>
        <v>N/A</v>
      </c>
      <c r="G41" s="752" t="str">
        <f>'All products and rates'!P42</f>
        <v>N/A</v>
      </c>
      <c r="H41" s="753" t="str">
        <f>'All products and rates'!Q42</f>
        <v>N/A</v>
      </c>
      <c r="I41" s="662" t="s">
        <v>4</v>
      </c>
    </row>
    <row r="42" spans="1:12" ht="14.25" customHeight="1" x14ac:dyDescent="0.45">
      <c r="A42" s="1215" t="str">
        <f>HYPERLINK('All products and rates'!T43,'All products and rates'!A43)</f>
        <v>Lot 30</v>
      </c>
      <c r="B42" s="1454"/>
      <c r="C42" s="701" t="str">
        <f>'All products and rates'!M43</f>
        <v>N/A</v>
      </c>
      <c r="D42" s="1330" t="str">
        <f>'All products and rates'!F43</f>
        <v>N/A</v>
      </c>
      <c r="E42" s="586" t="str">
        <f>'All products and rates'!G43</f>
        <v>N/A</v>
      </c>
      <c r="F42" s="563" t="str">
        <f>'All products and rates'!H43</f>
        <v>N/A</v>
      </c>
      <c r="G42" s="752" t="str">
        <f>'All products and rates'!P43</f>
        <v>N/A</v>
      </c>
      <c r="H42" s="753" t="str">
        <f>'All products and rates'!Q43</f>
        <v>N/A</v>
      </c>
      <c r="I42" s="662" t="s">
        <v>4</v>
      </c>
    </row>
    <row r="43" spans="1:12" ht="14.25" customHeight="1" x14ac:dyDescent="0.45">
      <c r="A43" s="1216" t="str">
        <f>HYPERLINK('All products and rates'!T44,'All products and rates'!A44)</f>
        <v>Lot 40</v>
      </c>
      <c r="B43" s="1454"/>
      <c r="C43" s="703">
        <f>'All products and rates'!M44</f>
        <v>9.5</v>
      </c>
      <c r="D43" s="1331">
        <f>'All products and rates'!F44</f>
        <v>16</v>
      </c>
      <c r="E43" s="587">
        <f>'All products and rates'!G44</f>
        <v>3</v>
      </c>
      <c r="F43" s="558">
        <f>'All products and rates'!H44</f>
        <v>16</v>
      </c>
      <c r="G43" s="752" t="str">
        <f>'All products and rates'!P44</f>
        <v>N/A</v>
      </c>
      <c r="H43" s="753" t="str">
        <f>'All products and rates'!Q44</f>
        <v>N/A</v>
      </c>
      <c r="I43" s="662" t="s">
        <v>4</v>
      </c>
      <c r="L43" s="12"/>
    </row>
    <row r="44" spans="1:12" ht="14.25" customHeight="1" x14ac:dyDescent="0.45">
      <c r="A44" s="1215" t="str">
        <f>HYPERLINK('All products and rates'!T45,'All products and rates'!A45)</f>
        <v>Lot 50</v>
      </c>
      <c r="B44" s="1454"/>
      <c r="C44" s="705">
        <f>'All products and rates'!M45</f>
        <v>9.5</v>
      </c>
      <c r="D44" s="1334" t="str">
        <f>'All products and rates'!F45</f>
        <v>N/A</v>
      </c>
      <c r="E44" s="590" t="str">
        <f>'All products and rates'!G45</f>
        <v>N/A</v>
      </c>
      <c r="F44" s="562" t="str">
        <f>'All products and rates'!H45</f>
        <v>N/A</v>
      </c>
      <c r="G44" s="752" t="str">
        <f>'All products and rates'!P45</f>
        <v>N/A</v>
      </c>
      <c r="H44" s="753" t="str">
        <f>'All products and rates'!Q45</f>
        <v>N/A</v>
      </c>
      <c r="I44" s="662" t="s">
        <v>4</v>
      </c>
    </row>
    <row r="45" spans="1:12" ht="14.25" customHeight="1" x14ac:dyDescent="0.45">
      <c r="A45" s="1216" t="str">
        <f>HYPERLINK('All products and rates'!T46,'All products and rates'!A46)</f>
        <v>Lot 60</v>
      </c>
      <c r="B45" s="1454"/>
      <c r="C45" s="703">
        <f>'All products and rates'!M46</f>
        <v>9.5</v>
      </c>
      <c r="D45" s="1335" t="str">
        <f>'All products and rates'!F46</f>
        <v>N/A</v>
      </c>
      <c r="E45" s="591" t="str">
        <f>'All products and rates'!G46</f>
        <v>N/A</v>
      </c>
      <c r="F45" s="568" t="str">
        <f>'All products and rates'!H46</f>
        <v>N/A</v>
      </c>
      <c r="G45" s="752" t="str">
        <f>'All products and rates'!P46</f>
        <v>N/A</v>
      </c>
      <c r="H45" s="753" t="str">
        <f>'All products and rates'!Q46</f>
        <v>N/A</v>
      </c>
      <c r="I45" s="662" t="s">
        <v>4</v>
      </c>
    </row>
    <row r="46" spans="1:12" ht="14.25" customHeight="1" x14ac:dyDescent="0.45">
      <c r="A46" s="1215" t="str">
        <f>HYPERLINK('All products and rates'!T47,'All products and rates'!A47)</f>
        <v>Lot 70</v>
      </c>
      <c r="B46" s="1454"/>
      <c r="C46" s="705">
        <f>'All products and rates'!M47</f>
        <v>9.5</v>
      </c>
      <c r="D46" s="1330" t="str">
        <f>'All products and rates'!F47</f>
        <v>N/A</v>
      </c>
      <c r="E46" s="591" t="str">
        <f>'All products and rates'!G47</f>
        <v>N/A</v>
      </c>
      <c r="F46" s="568" t="str">
        <f>'All products and rates'!H47</f>
        <v>N/A</v>
      </c>
      <c r="G46" s="752" t="str">
        <f>'All products and rates'!P47</f>
        <v>N/A</v>
      </c>
      <c r="H46" s="753" t="str">
        <f>'All products and rates'!Q47</f>
        <v>N/A</v>
      </c>
      <c r="I46" s="662" t="s">
        <v>4</v>
      </c>
    </row>
    <row r="47" spans="1:12" ht="14.75" customHeight="1" thickBot="1" x14ac:dyDescent="0.5">
      <c r="A47" s="1217" t="str">
        <f>HYPERLINK('All products and rates'!T48,'All products and rates'!A48)</f>
        <v>Lot 90</v>
      </c>
      <c r="B47" s="1455"/>
      <c r="C47" s="706">
        <f>'All products and rates'!M48</f>
        <v>7</v>
      </c>
      <c r="D47" s="1336">
        <f>'All products and rates'!F48</f>
        <v>15</v>
      </c>
      <c r="E47" s="585" t="str">
        <f>'All products and rates'!G48</f>
        <v>N/A</v>
      </c>
      <c r="F47" s="569" t="str">
        <f>'All products and rates'!H48</f>
        <v>N/A</v>
      </c>
      <c r="G47" s="755" t="str">
        <f>'All products and rates'!P48</f>
        <v>N/A</v>
      </c>
      <c r="H47" s="756" t="str">
        <f>'All products and rates'!Q48</f>
        <v>N/A</v>
      </c>
      <c r="I47" s="668" t="s">
        <v>4</v>
      </c>
    </row>
    <row r="48" spans="1:12" ht="14.75" customHeight="1" thickTop="1" x14ac:dyDescent="0.45">
      <c r="A48" s="1256" t="str">
        <f>HYPERLINK('All products and rates'!T49,'All products and rates'!A49)</f>
        <v>3030 Moody Lot</v>
      </c>
      <c r="B48" s="1456" t="str">
        <f>'All products and rates'!B49</f>
        <v>South Waterfront</v>
      </c>
      <c r="C48" s="707">
        <f>'All products and rates'!M49</f>
        <v>9.5</v>
      </c>
      <c r="D48" s="1337">
        <f>'All products and rates'!F49</f>
        <v>13</v>
      </c>
      <c r="E48" s="842">
        <f>'All products and rates'!G49</f>
        <v>3</v>
      </c>
      <c r="F48" s="852">
        <f>'All products and rates'!H49</f>
        <v>16</v>
      </c>
      <c r="G48" s="863" t="str">
        <f>'All products and rates'!P49</f>
        <v>N/A</v>
      </c>
      <c r="H48" s="864" t="str">
        <f>'All products and rates'!Q49</f>
        <v>N/A</v>
      </c>
      <c r="I48" s="661" t="s">
        <v>4</v>
      </c>
    </row>
    <row r="49" spans="1:9" ht="14.25" customHeight="1" x14ac:dyDescent="0.45">
      <c r="A49" s="1220" t="str">
        <f>HYPERLINK('All products and rates'!T50,'All products and rates'!A50)</f>
        <v>3420 Macadam</v>
      </c>
      <c r="B49" s="1454"/>
      <c r="C49" s="704">
        <f>'All products and rates'!M50</f>
        <v>9.5</v>
      </c>
      <c r="D49" s="1334" t="str">
        <f>'All products and rates'!F50</f>
        <v>N/A</v>
      </c>
      <c r="E49" s="590" t="str">
        <f>'All products and rates'!G50</f>
        <v>N/A</v>
      </c>
      <c r="F49" s="562" t="str">
        <f>'All products and rates'!H50</f>
        <v>N/A</v>
      </c>
      <c r="G49" s="752" t="str">
        <f>'All products and rates'!P50</f>
        <v>N/A</v>
      </c>
      <c r="H49" s="753" t="str">
        <f>'All products and rates'!Q50</f>
        <v>N/A</v>
      </c>
      <c r="I49" s="662" t="s">
        <v>4</v>
      </c>
    </row>
    <row r="50" spans="1:9" ht="15" customHeight="1" x14ac:dyDescent="0.45">
      <c r="A50" s="1214" t="str">
        <f>HYPERLINK('All products and rates'!T51,'All products and rates'!A51)</f>
        <v>Center for Health and Healing</v>
      </c>
      <c r="B50" s="1454"/>
      <c r="C50" s="701" t="str">
        <f>'All products and rates'!M51</f>
        <v>N/A</v>
      </c>
      <c r="D50" s="1335" t="str">
        <f>'All products and rates'!F51</f>
        <v>N/A</v>
      </c>
      <c r="E50" s="613">
        <f>'All products and rates'!G51</f>
        <v>4</v>
      </c>
      <c r="F50" s="796">
        <f>'All products and rates'!H51</f>
        <v>22</v>
      </c>
      <c r="G50" s="742" t="str">
        <f>'All products and rates'!P51</f>
        <v>N/A</v>
      </c>
      <c r="H50" s="743" t="str">
        <f>'All products and rates'!Q51</f>
        <v>N/A</v>
      </c>
      <c r="I50" s="662" t="s">
        <v>4</v>
      </c>
    </row>
    <row r="51" spans="1:9" ht="14.25" customHeight="1" x14ac:dyDescent="0.45">
      <c r="A51" s="1220" t="str">
        <f>HYPERLINK('All products and rates'!T52,'All products and rates'!A52)</f>
        <v>Knight Cancer Research Building</v>
      </c>
      <c r="B51" s="1454"/>
      <c r="C51" s="703">
        <f>'All products and rates'!M52</f>
        <v>9.5</v>
      </c>
      <c r="D51" s="1335" t="str">
        <f>'All products and rates'!F52</f>
        <v>N/A</v>
      </c>
      <c r="E51" s="587">
        <f>'All products and rates'!G52</f>
        <v>3</v>
      </c>
      <c r="F51" s="558">
        <f>'All products and rates'!H52</f>
        <v>18</v>
      </c>
      <c r="G51" s="748">
        <f>'All products and rates'!P52</f>
        <v>15</v>
      </c>
      <c r="H51" s="754">
        <f>'All products and rates'!Q52</f>
        <v>5</v>
      </c>
      <c r="I51" s="662" t="s">
        <v>4</v>
      </c>
    </row>
    <row r="52" spans="1:9" ht="14.25" customHeight="1" x14ac:dyDescent="0.45">
      <c r="A52" s="1215" t="str">
        <f>HYPERLINK('All products and rates'!T53,'All products and rates'!A53)</f>
        <v>Lot 23/27 - S River Parkway</v>
      </c>
      <c r="B52" s="1454"/>
      <c r="C52" s="708">
        <f>'All products and rates'!M53</f>
        <v>9.5</v>
      </c>
      <c r="D52" s="1335" t="str">
        <f>'All products and rates'!F53</f>
        <v>N/A</v>
      </c>
      <c r="E52" s="591" t="str">
        <f>'All products and rates'!G53</f>
        <v>N/A</v>
      </c>
      <c r="F52" s="568" t="str">
        <f>'All products and rates'!H53</f>
        <v>N/A</v>
      </c>
      <c r="G52" s="742" t="str">
        <f>'All products and rates'!P53</f>
        <v>N/A</v>
      </c>
      <c r="H52" s="743" t="str">
        <f>'All products and rates'!Q53</f>
        <v>N/A</v>
      </c>
      <c r="I52" s="662" t="s">
        <v>4</v>
      </c>
    </row>
    <row r="53" spans="1:9" ht="14.25" customHeight="1" x14ac:dyDescent="0.45">
      <c r="A53" s="1220" t="str">
        <f>HYPERLINK('All products and rates'!T54,'All products and rates'!A54)</f>
        <v>Lot 33</v>
      </c>
      <c r="B53" s="1454"/>
      <c r="C53" s="703">
        <f>'All products and rates'!M54</f>
        <v>9.5</v>
      </c>
      <c r="D53" s="1335" t="str">
        <f>'All products and rates'!F54</f>
        <v>N/A</v>
      </c>
      <c r="E53" s="591" t="str">
        <f>'All products and rates'!G54</f>
        <v>N/A</v>
      </c>
      <c r="F53" s="568" t="str">
        <f>'All products and rates'!H54</f>
        <v>N/A</v>
      </c>
      <c r="G53" s="742" t="str">
        <f>'All products and rates'!P54</f>
        <v>N/A</v>
      </c>
      <c r="H53" s="743" t="str">
        <f>'All products and rates'!Q54</f>
        <v>N/A</v>
      </c>
      <c r="I53" s="662" t="s">
        <v>4</v>
      </c>
    </row>
    <row r="54" spans="1:9" ht="14.25" customHeight="1" x14ac:dyDescent="0.45">
      <c r="A54" s="1215" t="str">
        <f>HYPERLINK('All products and rates'!T55,'All products and rates'!A55)</f>
        <v>Macadam Warehouse</v>
      </c>
      <c r="B54" s="1454"/>
      <c r="C54" s="705">
        <f>'All products and rates'!M55</f>
        <v>9.5</v>
      </c>
      <c r="D54" s="1335" t="str">
        <f>'All products and rates'!F55</f>
        <v>N/A</v>
      </c>
      <c r="E54" s="613">
        <f>'All products and rates'!G55</f>
        <v>3</v>
      </c>
      <c r="F54" s="796">
        <f>'All products and rates'!H55</f>
        <v>16</v>
      </c>
      <c r="G54" s="750" t="str">
        <f>'All products and rates'!P55</f>
        <v>N/A</v>
      </c>
      <c r="H54" s="751" t="str">
        <f>'All products and rates'!Q55</f>
        <v>N/A</v>
      </c>
      <c r="I54" s="662" t="s">
        <v>4</v>
      </c>
    </row>
    <row r="55" spans="1:9" ht="14.25" customHeight="1" x14ac:dyDescent="0.45">
      <c r="A55" s="1220" t="str">
        <f>HYPERLINK('All products and rates'!T56,'All products and rates'!A56)</f>
        <v>Robertson Life Sciences Building</v>
      </c>
      <c r="B55" s="1454"/>
      <c r="C55" s="703">
        <f>'All products and rates'!M56</f>
        <v>11.5</v>
      </c>
      <c r="D55" s="1335" t="str">
        <f>'All products and rates'!F56</f>
        <v>N/A</v>
      </c>
      <c r="E55" s="587">
        <f>'All products and rates'!G56</f>
        <v>3</v>
      </c>
      <c r="F55" s="558">
        <f>'All products and rates'!H56</f>
        <v>18</v>
      </c>
      <c r="G55" s="786">
        <f>'All products and rates'!P56</f>
        <v>15</v>
      </c>
      <c r="H55" s="787">
        <f>'All products and rates'!Q56</f>
        <v>5</v>
      </c>
      <c r="I55" s="662" t="s">
        <v>4</v>
      </c>
    </row>
    <row r="56" spans="1:9" ht="14.25" customHeight="1" x14ac:dyDescent="0.45">
      <c r="A56" s="1215" t="str">
        <f>HYPERLINK('All products and rates'!T57,'All products and rates'!A57)</f>
        <v>Rood Family Pavilion</v>
      </c>
      <c r="B56" s="1454"/>
      <c r="C56" s="705">
        <f>'All products and rates'!M57</f>
        <v>11.5</v>
      </c>
      <c r="D56" s="1330" t="str">
        <f>'All products and rates'!F57</f>
        <v>N/A</v>
      </c>
      <c r="E56" s="841">
        <f>'All products and rates'!G57</f>
        <v>3</v>
      </c>
      <c r="F56" s="566">
        <f>'All products and rates'!H57</f>
        <v>18</v>
      </c>
      <c r="G56" s="759">
        <f>'All products and rates'!P57</f>
        <v>15</v>
      </c>
      <c r="H56" s="760">
        <f>'All products and rates'!Q57</f>
        <v>5</v>
      </c>
      <c r="I56" s="662" t="s">
        <v>4</v>
      </c>
    </row>
    <row r="57" spans="1:9" ht="14.25" customHeight="1" x14ac:dyDescent="0.45">
      <c r="A57" s="1220" t="str">
        <f>HYPERLINK('All products and rates'!T58,'All products and rates'!A58)</f>
        <v>Schnitzer Parking Lot</v>
      </c>
      <c r="B57" s="1454"/>
      <c r="C57" s="706">
        <f>'All products and rates'!M58</f>
        <v>8.5</v>
      </c>
      <c r="D57" s="1338">
        <f>'All products and rates'!F58</f>
        <v>13</v>
      </c>
      <c r="E57" s="587">
        <f>'All products and rates'!G58</f>
        <v>3</v>
      </c>
      <c r="F57" s="558">
        <f>'All products and rates'!H58</f>
        <v>13</v>
      </c>
      <c r="G57" s="746" t="str">
        <f>'All products and rates'!P58</f>
        <v>N/A</v>
      </c>
      <c r="H57" s="747" t="str">
        <f>'All products and rates'!Q58</f>
        <v>N/A</v>
      </c>
      <c r="I57" s="662" t="s">
        <v>4</v>
      </c>
    </row>
    <row r="58" spans="1:9" ht="14.75" customHeight="1" thickBot="1" x14ac:dyDescent="0.5">
      <c r="A58" s="1257" t="str">
        <f>HYPERLINK('All products and rates'!T59,'All products and rates'!A59)</f>
        <v>Whitaker Parking Lot</v>
      </c>
      <c r="B58" s="1454"/>
      <c r="C58" s="709">
        <f>'All products and rates'!M59</f>
        <v>11.5</v>
      </c>
      <c r="D58" s="1339" t="str">
        <f>'All products and rates'!F59</f>
        <v>N/A</v>
      </c>
      <c r="E58" s="594" t="str">
        <f>'All products and rates'!G59</f>
        <v>N/A</v>
      </c>
      <c r="F58" s="835" t="str">
        <f>'All products and rates'!H59</f>
        <v>N/A</v>
      </c>
      <c r="G58" s="865" t="str">
        <f>'All products and rates'!P59</f>
        <v>N/A</v>
      </c>
      <c r="H58" s="866" t="str">
        <f>'All products and rates'!Q59</f>
        <v>N/A</v>
      </c>
      <c r="I58" s="668" t="s">
        <v>4</v>
      </c>
    </row>
    <row r="59" spans="1:9" ht="14.65" thickTop="1" x14ac:dyDescent="0.45">
      <c r="A59" s="1258" t="str">
        <f>HYPERLINK('All products and rates'!T60,'All products and rates'!A60)</f>
        <v>3rd Ave garages as satellite</v>
      </c>
      <c r="B59" s="1465" t="str">
        <f>'All products and rates'!B60</f>
        <v>The Crossings</v>
      </c>
      <c r="C59" s="710">
        <f>'All products and rates'!M60</f>
        <v>2.5</v>
      </c>
      <c r="D59" s="1340" t="str">
        <f>'All products and rates'!F60</f>
        <v>N/A</v>
      </c>
      <c r="E59" s="595" t="str">
        <f>'All products and rates'!G60</f>
        <v>N/A</v>
      </c>
      <c r="F59" s="836" t="str">
        <f>'All products and rates'!H60</f>
        <v>N/A</v>
      </c>
      <c r="G59" s="740" t="str">
        <f>'All products and rates'!P60</f>
        <v>N/A</v>
      </c>
      <c r="H59" s="741" t="str">
        <f>'All products and rates'!Q60</f>
        <v>N/A</v>
      </c>
      <c r="I59" s="661" t="s">
        <v>4</v>
      </c>
    </row>
    <row r="60" spans="1:9" x14ac:dyDescent="0.45">
      <c r="A60" s="1259" t="str">
        <f>HYPERLINK('All products and rates'!T61,'All products and rates'!A61)</f>
        <v>3rd Ave Garage for onsite</v>
      </c>
      <c r="B60" s="1454"/>
      <c r="C60" s="705">
        <f>'All products and rates'!M61</f>
        <v>7</v>
      </c>
      <c r="D60" s="1341" t="str">
        <f>'All products and rates'!F61</f>
        <v>N/A</v>
      </c>
      <c r="E60" s="596" t="str">
        <f>'All products and rates'!G61</f>
        <v>N/A</v>
      </c>
      <c r="F60" s="948" t="str">
        <f>'All products and rates'!H61</f>
        <v>N/A</v>
      </c>
      <c r="G60" s="752" t="str">
        <f>'All products and rates'!P61</f>
        <v>N/A</v>
      </c>
      <c r="H60" s="753" t="str">
        <f>'All products and rates'!Q61</f>
        <v>N/A</v>
      </c>
      <c r="I60" s="662" t="s">
        <v>4</v>
      </c>
    </row>
    <row r="61" spans="1:9" ht="14.75" customHeight="1" x14ac:dyDescent="0.45">
      <c r="A61" s="1260" t="str">
        <f>HYPERLINK('All products and rates'!T62,'All products and rates'!A62)</f>
        <v>Crossings Garage as satellite</v>
      </c>
      <c r="B61" s="1454"/>
      <c r="C61" s="703">
        <f>'All products and rates'!M62</f>
        <v>2.5</v>
      </c>
      <c r="D61" s="1328" t="str">
        <f>'All products and rates'!F62</f>
        <v>N/A</v>
      </c>
      <c r="E61" s="857" t="str">
        <f>'All products and rates'!G62</f>
        <v>N/A</v>
      </c>
      <c r="F61" s="560" t="str">
        <f>'All products and rates'!H62</f>
        <v>N/A</v>
      </c>
      <c r="G61" s="740" t="str">
        <f>'All products and rates'!P62</f>
        <v>N/A</v>
      </c>
      <c r="H61" s="741" t="str">
        <f>'All products and rates'!Q62</f>
        <v>N/A</v>
      </c>
      <c r="I61" s="662" t="s">
        <v>4</v>
      </c>
    </row>
    <row r="62" spans="1:9" ht="14.25" customHeight="1" x14ac:dyDescent="0.45">
      <c r="A62" s="1261" t="str">
        <f>HYPERLINK('All products and rates'!T63,'All products and rates'!A63)</f>
        <v>Crossings Garage for onsite</v>
      </c>
      <c r="B62" s="1454"/>
      <c r="C62" s="705">
        <f>'All products and rates'!M63</f>
        <v>7</v>
      </c>
      <c r="D62" s="1330" t="str">
        <f>'All products and rates'!F63</f>
        <v>N/A</v>
      </c>
      <c r="E62" s="841">
        <f>'All products and rates'!G63</f>
        <v>4</v>
      </c>
      <c r="F62" s="566">
        <f>'All products and rates'!H63</f>
        <v>22</v>
      </c>
      <c r="G62" s="755" t="str">
        <f>'All products and rates'!P63</f>
        <v>N/A</v>
      </c>
      <c r="H62" s="756" t="str">
        <f>'All products and rates'!Q63</f>
        <v>N/A</v>
      </c>
      <c r="I62" s="662" t="s">
        <v>4</v>
      </c>
    </row>
    <row r="63" spans="1:9" ht="14.75" customHeight="1" thickBot="1" x14ac:dyDescent="0.5">
      <c r="A63" s="1262" t="str">
        <f>HYPERLINK('All products and rates'!T64,'All products and rates'!A64)</f>
        <v>Marquam Plaza</v>
      </c>
      <c r="B63" s="1466"/>
      <c r="C63" s="711">
        <f>'All products and rates'!M64</f>
        <v>7</v>
      </c>
      <c r="D63" s="1338">
        <f>'All products and rates'!F64</f>
        <v>9.5</v>
      </c>
      <c r="E63" s="593">
        <f>'All products and rates'!G64</f>
        <v>2</v>
      </c>
      <c r="F63" s="795">
        <f>'All products and rates'!H64</f>
        <v>11</v>
      </c>
      <c r="G63" s="755" t="str">
        <f>'All products and rates'!P64</f>
        <v>N/A</v>
      </c>
      <c r="H63" s="867" t="str">
        <f>'All products and rates'!Q64</f>
        <v>N/A</v>
      </c>
      <c r="I63" s="668" t="s">
        <v>4</v>
      </c>
    </row>
    <row r="64" spans="1:9" ht="14.75" customHeight="1" thickTop="1" x14ac:dyDescent="0.45">
      <c r="A64" s="1344" t="str">
        <f>HYPERLINK('All products and rates'!T65,'All products and rates'!A65)</f>
        <v>4th and Clay</v>
      </c>
      <c r="B64" s="1463" t="str">
        <f>'All products and rates'!B65</f>
        <v>Off Campus</v>
      </c>
      <c r="C64" s="1323" t="str">
        <f>'All products and rates'!M65</f>
        <v>N/A</v>
      </c>
      <c r="D64" s="1342" t="str">
        <f>'All products and rates'!F65</f>
        <v>N/A</v>
      </c>
      <c r="E64" s="1325" t="str">
        <f>'All products and rates'!G65</f>
        <v>N/A</v>
      </c>
      <c r="F64" s="949" t="str">
        <f>'All products and rates'!H65</f>
        <v>N/A</v>
      </c>
      <c r="G64" s="953" t="str">
        <f>'All products and rates'!P65</f>
        <v>N/A</v>
      </c>
      <c r="H64" s="731" t="str">
        <f>'All products and rates'!Q65</f>
        <v>N/A</v>
      </c>
      <c r="I64" s="950">
        <f>'All products and rates'!R65</f>
        <v>129.04</v>
      </c>
    </row>
    <row r="65" spans="1:9" ht="14.25" customHeight="1" thickBot="1" x14ac:dyDescent="0.5">
      <c r="A65" s="1298" t="str">
        <f>HYPERLINK('All products and rates'!T66,'All products and rates'!A66)</f>
        <v>Market Square Building</v>
      </c>
      <c r="B65" s="1464"/>
      <c r="C65" s="1324" t="str">
        <f>'All products and rates'!M66</f>
        <v>N/A</v>
      </c>
      <c r="D65" s="1343" t="str">
        <f>'All products and rates'!F66</f>
        <v>N/A</v>
      </c>
      <c r="E65" s="1307" t="str">
        <f>'All products and rates'!G66</f>
        <v>non-OHSU</v>
      </c>
      <c r="F65" s="1308"/>
      <c r="G65" s="1318" t="str">
        <f>'All products and rates'!P66</f>
        <v>N/A</v>
      </c>
      <c r="H65" s="734" t="str">
        <f>'All products and rates'!Q66</f>
        <v>N/A</v>
      </c>
      <c r="I65" s="951">
        <f>'All products and rates'!R66</f>
        <v>129.04</v>
      </c>
    </row>
    <row r="66" spans="1:9" ht="16.149999999999999" thickTop="1" x14ac:dyDescent="0.5">
      <c r="A66" s="1223" t="str">
        <f>'All products and rates'!A68</f>
        <v>Other parking products</v>
      </c>
      <c r="B66" s="4" t="str">
        <f>'All products and rates'!B68</f>
        <v>Location</v>
      </c>
      <c r="C66" s="174" t="str">
        <f>'All products and rates'!D68</f>
        <v>Description</v>
      </c>
      <c r="D66" s="131"/>
      <c r="E66" s="62"/>
      <c r="F66" s="148" t="str">
        <f>'All products and rates'!F68</f>
        <v>Rate</v>
      </c>
      <c r="G66" s="62"/>
      <c r="H66" s="62" t="str">
        <f>'All products and rates'!P68</f>
        <v>To acquire</v>
      </c>
      <c r="I66" s="656"/>
    </row>
    <row r="67" spans="1:9" x14ac:dyDescent="0.45">
      <c r="A67" s="1220" t="str">
        <f>HYPERLINK('All products and rates'!T69,'All products and rates'!A69)</f>
        <v>Motorcycle Parking</v>
      </c>
      <c r="B67" s="1452" t="str">
        <f>'All products and rates'!B69</f>
        <v>On campus</v>
      </c>
      <c r="C67" s="1282" t="str">
        <f>'All products and rates'!D69</f>
        <v>Requires OHSU Motorcycle permit</v>
      </c>
      <c r="D67" s="130"/>
      <c r="E67" s="130"/>
      <c r="F67" s="1264" t="str">
        <f>'All products and rates'!F69</f>
        <v>Free</v>
      </c>
      <c r="G67" s="132"/>
      <c r="H67" s="139" t="str">
        <f>HYPERLINK('All products and rates'!$T69,'All products and rates'!$P69)</f>
        <v>Request permit here</v>
      </c>
      <c r="I67" s="136"/>
    </row>
    <row r="68" spans="1:9" x14ac:dyDescent="0.45">
      <c r="A68" s="1215" t="str">
        <f>HYPERLINK('All products and rates'!T70,'All products and rates'!A70)</f>
        <v>Special Reserved (ADA, maternity)</v>
      </c>
      <c r="B68" s="1453"/>
      <c r="C68" s="1283" t="str">
        <f>'All products and rates'!D70</f>
        <v>Requires ADA permit or doctor's note</v>
      </c>
      <c r="D68" s="134"/>
      <c r="E68" s="134"/>
      <c r="F68" s="1265">
        <f>'All products and rates'!F70</f>
        <v>66</v>
      </c>
      <c r="G68" s="1284" t="str">
        <f>'All products and rates'!G70</f>
        <v>per pay period</v>
      </c>
      <c r="H68" s="138" t="str">
        <f>HYPERLINK('All products and rates'!$T70,'All products and rates'!$P70)</f>
        <v>Request permit here</v>
      </c>
      <c r="I68" s="137"/>
    </row>
  </sheetData>
  <sheetProtection algorithmName="SHA-512" hashValue="ieXPJxfKYk4l+8UIc2RE+UFzdpEGUjm75TmFwwDbgup29OVc7MFgrHvvjD15hMroXuW4ZqHbK1LRldoTjp0Sbg==" saltValue="rKv5Rys06/ESKxNjPQIfAQ==" spinCount="100000" sheet="1" sort="0" autoFilter="0"/>
  <mergeCells count="12">
    <mergeCell ref="B67:B68"/>
    <mergeCell ref="B32:B47"/>
    <mergeCell ref="B48:B58"/>
    <mergeCell ref="A1:I1"/>
    <mergeCell ref="C26:C27"/>
    <mergeCell ref="E26:F26"/>
    <mergeCell ref="G26:H26"/>
    <mergeCell ref="E27:F27"/>
    <mergeCell ref="G27:H27"/>
    <mergeCell ref="B64:B65"/>
    <mergeCell ref="B59:B63"/>
    <mergeCell ref="I26:I27"/>
  </mergeCells>
  <conditionalFormatting sqref="C64:C65">
    <cfRule type="containsText" dxfId="29" priority="9" operator="containsText" text="N/A">
      <formula>NOT(ISERROR(SEARCH("N/A",C64)))</formula>
    </cfRule>
  </conditionalFormatting>
  <conditionalFormatting sqref="C30:I30">
    <cfRule type="containsText" dxfId="28" priority="1" operator="containsText" text="N/A">
      <formula>NOT(ISERROR(SEARCH("N/A",C30)))</formula>
    </cfRule>
  </conditionalFormatting>
  <conditionalFormatting sqref="D65:E65">
    <cfRule type="containsText" dxfId="27" priority="5" operator="containsText" text="N/A">
      <formula>NOT(ISERROR(SEARCH("N/A",D65)))</formula>
    </cfRule>
  </conditionalFormatting>
  <conditionalFormatting sqref="D64:F64">
    <cfRule type="containsText" dxfId="26" priority="4" operator="containsText" text="N/A">
      <formula>NOT(ISERROR(SEARCH("N/A",D64)))</formula>
    </cfRule>
  </conditionalFormatting>
  <conditionalFormatting sqref="G64:H65">
    <cfRule type="containsText" dxfId="25" priority="2" operator="containsText" text="N/A">
      <formula>NOT(ISERROR(SEARCH("N/A",G64)))</formula>
    </cfRule>
  </conditionalFormatting>
  <hyperlinks>
    <hyperlink ref="C26:C27" r:id="rId1" display="Wage Based Reservations" xr:uid="{5D067C1B-1666-4821-B563-7AF1DF53ED30}"/>
  </hyperlinks>
  <pageMargins left="0.25" right="0.25" top="0.44791666666666669" bottom="0.75" header="0.3" footer="0.3"/>
  <pageSetup scale="61" orientation="portrait" horizontalDpi="300" verticalDpi="300"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FFFF00"/>
    <pageSetUpPr fitToPage="1"/>
  </sheetPr>
  <dimension ref="A1:L68"/>
  <sheetViews>
    <sheetView showGridLines="0" showRuler="0" zoomScaleNormal="100" zoomScalePageLayoutView="110" workbookViewId="0">
      <selection activeCell="A3" sqref="A3:XFD3"/>
    </sheetView>
  </sheetViews>
  <sheetFormatPr defaultRowHeight="14.25" x14ac:dyDescent="0.45"/>
  <cols>
    <col min="1" max="1" width="31.796875" customWidth="1"/>
    <col min="2" max="3" width="17.796875" customWidth="1"/>
    <col min="4" max="4" width="15.796875" customWidth="1"/>
    <col min="5" max="5" width="6.796875" customWidth="1"/>
    <col min="6" max="6" width="18.33203125" customWidth="1"/>
    <col min="7" max="8" width="12.19921875" customWidth="1"/>
    <col min="9" max="9" width="15" customWidth="1"/>
    <col min="11" max="11" width="9" customWidth="1"/>
    <col min="12" max="12" width="14.19921875" customWidth="1"/>
    <col min="15" max="15" width="13.19921875" customWidth="1"/>
  </cols>
  <sheetData>
    <row r="1" spans="1:11" ht="29.25" customHeight="1" x14ac:dyDescent="1">
      <c r="A1" s="1542" t="s">
        <v>144</v>
      </c>
      <c r="B1" s="1542"/>
      <c r="C1" s="1542"/>
      <c r="D1" s="1542"/>
      <c r="E1" s="1542"/>
      <c r="F1" s="1542"/>
      <c r="G1" s="1542"/>
      <c r="H1" s="1542"/>
      <c r="I1" s="1542"/>
    </row>
    <row r="2" spans="1:11" ht="21.75" customHeight="1" x14ac:dyDescent="1">
      <c r="A2" s="209" t="str">
        <f>'All products and rates'!A2</f>
        <v>Updated:</v>
      </c>
      <c r="B2" s="1451">
        <f ca="1">TODAY()</f>
        <v>46232</v>
      </c>
      <c r="C2" s="67"/>
      <c r="D2" s="67"/>
      <c r="E2" s="67"/>
      <c r="F2" s="67" t="str">
        <f>'All products and rates'!N29</f>
        <v>$121,500-$201,775</v>
      </c>
      <c r="G2" s="67"/>
      <c r="H2" s="67"/>
      <c r="I2" s="67"/>
      <c r="J2" s="13"/>
      <c r="K2" s="13"/>
    </row>
    <row r="3" spans="1:11" x14ac:dyDescent="0.45">
      <c r="A3" t="str">
        <f>'All products and rates'!A4</f>
        <v>Click on each program or product for more information.</v>
      </c>
      <c r="C3" s="12" t="str">
        <f>HYPERLINK('All products and rates'!$T4,'All products and rates'!E4)</f>
        <v>More on how Wage Based Reservation Parking is determined here.</v>
      </c>
      <c r="H3" s="68"/>
    </row>
    <row r="4" spans="1:11" ht="27" customHeight="1" x14ac:dyDescent="0.75">
      <c r="A4" s="8" t="str">
        <f>'All products and rates'!A5</f>
        <v>BIKE AND WALK</v>
      </c>
      <c r="B4" s="239" t="str">
        <f>'All products and rates'!B5</f>
        <v>Where to acquire</v>
      </c>
      <c r="C4" s="239" t="str">
        <f>'All products and rates'!D5</f>
        <v>Eligibility</v>
      </c>
      <c r="D4" s="239"/>
      <c r="E4" s="239" t="str">
        <f>'All products and rates'!G5</f>
        <v>Rate</v>
      </c>
      <c r="F4" s="239"/>
      <c r="G4" s="239" t="str">
        <f>'All products and rates'!K5</f>
        <v>Description</v>
      </c>
      <c r="H4" s="7"/>
      <c r="I4" s="7"/>
    </row>
    <row r="5" spans="1:11" x14ac:dyDescent="0.45">
      <c r="A5" s="1198" t="str">
        <f>HYPERLINK('All products and rates'!$T6,'All products and rates'!A6)</f>
        <v>Bike Valet</v>
      </c>
      <c r="B5" s="304" t="str">
        <f>HYPERLINK('All products and rates'!$T6,'All products and rates'!B6)</f>
        <v>Go By Bike</v>
      </c>
      <c r="C5" s="988" t="str">
        <f>'All products and rates'!D6</f>
        <v>General public</v>
      </c>
      <c r="D5" s="977"/>
      <c r="E5" s="238" t="str">
        <f>'All products and rates'!G6</f>
        <v>free</v>
      </c>
      <c r="F5" s="234"/>
      <c r="G5" s="236" t="str">
        <f>'All products and rates'!K6</f>
        <v>Weekdays 5:30am-9:30pm at South Waterfront tram terminal</v>
      </c>
      <c r="H5" s="977"/>
      <c r="I5" s="977"/>
      <c r="J5" s="308"/>
    </row>
    <row r="6" spans="1:11" x14ac:dyDescent="0.45">
      <c r="A6" s="1199" t="str">
        <f>HYPERLINK('All products and rates'!T7,'All products and rates'!A7)</f>
        <v>Cash incentive to walk</v>
      </c>
      <c r="B6" s="305" t="str">
        <f>HYPERLINK('All products and rates'!$T7,'All products and rates'!B7)</f>
        <v>MyCommute</v>
      </c>
      <c r="C6" s="989" t="str">
        <f>'All products and rates'!D7</f>
        <v>OHSU members at eligible OHSU sites</v>
      </c>
      <c r="D6" s="978"/>
      <c r="E6" s="296">
        <f>'All products and rates'!G7</f>
        <v>1.5</v>
      </c>
      <c r="F6" s="243" t="str">
        <f>'All products and rates'!H7</f>
        <v>incentive per weekday</v>
      </c>
      <c r="G6" s="301" t="str">
        <f>'All products and rates'!K7</f>
        <v>Log eligible inbound weekday trips on MyCommute</v>
      </c>
      <c r="H6" s="978"/>
      <c r="I6" s="978"/>
      <c r="J6" s="308"/>
    </row>
    <row r="7" spans="1:11" x14ac:dyDescent="0.45">
      <c r="A7" s="1200" t="str">
        <f>HYPERLINK('All products and rates'!T8,'All products and rates'!A8)</f>
        <v>Cash incentive to bike or scooter</v>
      </c>
      <c r="B7" s="306" t="str">
        <f>HYPERLINK('All products and rates'!$T8,'All products and rates'!B8)</f>
        <v>MyCommute</v>
      </c>
      <c r="C7" s="988" t="str">
        <f>'All products and rates'!D8</f>
        <v>OHSU members at eligible OHSU sites</v>
      </c>
      <c r="D7" s="977"/>
      <c r="E7" s="297">
        <f>'All products and rates'!G8</f>
        <v>3</v>
      </c>
      <c r="F7" s="234" t="str">
        <f>'All products and rates'!H8</f>
        <v>incentive per weekday</v>
      </c>
      <c r="G7" s="236" t="str">
        <f>'All products and rates'!K8</f>
        <v>Log eligible inbound weekday trips on MyCommute</v>
      </c>
      <c r="H7" s="977"/>
      <c r="I7" s="977"/>
      <c r="J7" s="308"/>
    </row>
    <row r="8" spans="1:11" x14ac:dyDescent="0.45">
      <c r="A8" s="1199" t="str">
        <f>HYPERLINK('All products and rates'!T9,'All products and rates'!A9)</f>
        <v>Facility: Marquam Hill</v>
      </c>
      <c r="B8" s="305" t="str">
        <f>HYPERLINK('All products and rates'!$T9,'All products and rates'!B9)</f>
        <v>ohsu.edu/bike</v>
      </c>
      <c r="C8" s="989" t="str">
        <f>'All products and rates'!D9</f>
        <v>OHSU badge and active permit</v>
      </c>
      <c r="D8" s="978"/>
      <c r="E8" s="298" t="str">
        <f>'All products and rates'!G9</f>
        <v>free</v>
      </c>
      <c r="F8" s="243" t="str">
        <f>'All products and rates'!H9</f>
        <v>with permit</v>
      </c>
      <c r="G8" s="301" t="str">
        <f>'All products and rates'!K9</f>
        <v>Badge-access bike parking</v>
      </c>
      <c r="H8" s="978"/>
      <c r="I8" s="978"/>
      <c r="J8" s="308"/>
    </row>
    <row r="9" spans="1:11" x14ac:dyDescent="0.45">
      <c r="A9" s="1200" t="str">
        <f>HYPERLINK('All products and rates'!T10,'All products and rates'!A10)</f>
        <v>Facility: South Waterfront</v>
      </c>
      <c r="B9" s="306" t="str">
        <f>HYPERLINK('All products and rates'!$T10,'All products and rates'!B10)</f>
        <v>ohsu.edu/bike</v>
      </c>
      <c r="C9" s="988" t="str">
        <f>'All products and rates'!D10</f>
        <v>OHSU badge and active permit</v>
      </c>
      <c r="D9" s="977"/>
      <c r="E9" s="1006">
        <f>'All products and rates'!G10</f>
        <v>2.31</v>
      </c>
      <c r="F9" s="234" t="str">
        <f>'All products and rates'!H10</f>
        <v>cost per pay period</v>
      </c>
      <c r="G9" s="236" t="str">
        <f>'All products and rates'!K10</f>
        <v>Badge-access bike parking, shower, towel, locker</v>
      </c>
      <c r="H9" s="977"/>
      <c r="I9" s="977"/>
      <c r="J9" s="308"/>
    </row>
    <row r="10" spans="1:11" x14ac:dyDescent="0.45">
      <c r="A10" s="1199" t="str">
        <f>HYPERLINK('All products and rates'!T11,'All products and rates'!A11)</f>
        <v>Loaner Bike</v>
      </c>
      <c r="B10" s="305" t="str">
        <f>HYPERLINK('All products and rates'!$T11,'All products and rates'!B11)</f>
        <v>Go By Bike</v>
      </c>
      <c r="C10" s="989" t="str">
        <f>'All products and rates'!D11</f>
        <v>OHSU email and waitlist call off</v>
      </c>
      <c r="D10" s="978"/>
      <c r="E10" s="298" t="str">
        <f>'All products and rates'!G11</f>
        <v>free</v>
      </c>
      <c r="F10" s="243" t="str">
        <f>'All products and rates'!H11</f>
        <v>30 day loan</v>
      </c>
      <c r="G10" s="301" t="str">
        <f>'All products and rates'!K11</f>
        <v>Loaner bike, equipment and voucher</v>
      </c>
      <c r="H10" s="978"/>
      <c r="I10" s="978"/>
      <c r="J10" s="308"/>
    </row>
    <row r="11" spans="1:11" x14ac:dyDescent="0.45">
      <c r="A11" s="1200" t="str">
        <f>HYPERLINK('All products and rates'!T12,'All products and rates'!A12)</f>
        <v>Loaner E-Bike</v>
      </c>
      <c r="B11" s="306" t="str">
        <f>HYPERLINK('All products and rates'!$T12,'All products and rates'!B12)</f>
        <v>Go By Bike</v>
      </c>
      <c r="C11" s="988" t="str">
        <f>'All products and rates'!D12</f>
        <v>OHSU email and waitlist call off</v>
      </c>
      <c r="D11" s="977"/>
      <c r="E11" s="238" t="str">
        <f>'All products and rates'!G12</f>
        <v>free</v>
      </c>
      <c r="F11" s="234" t="str">
        <f>'All products and rates'!H12</f>
        <v>14 day loan</v>
      </c>
      <c r="G11" s="236" t="str">
        <f>'All products and rates'!K12</f>
        <v>Loaner e-bike, equipment and voucher</v>
      </c>
      <c r="H11" s="977"/>
      <c r="I11" s="977"/>
      <c r="J11" s="308"/>
    </row>
    <row r="12" spans="1:11" x14ac:dyDescent="0.45">
      <c r="A12" s="1199" t="str">
        <f>HYPERLINK('All products and rates'!T13,'All products and rates'!A13)</f>
        <v>Subsidy: Bike</v>
      </c>
      <c r="B12" s="305" t="str">
        <f>HYPERLINK('All products and rates'!$T13,'All products and rates'!B13)</f>
        <v>customer service</v>
      </c>
      <c r="C12" s="989" t="str">
        <f>'All products and rates'!D13</f>
        <v>OHSU email and eligible purchase at partner shops</v>
      </c>
      <c r="D12" s="978"/>
      <c r="E12" s="286">
        <f>'All products and rates'!G13</f>
        <v>100</v>
      </c>
      <c r="F12" s="243" t="str">
        <f>'All products and rates'!H13</f>
        <v>one time voucher</v>
      </c>
      <c r="G12" s="301" t="str">
        <f>'All products and rates'!K13</f>
        <v xml:space="preserve">For purchase of a bike for an member's OHSU commute </v>
      </c>
      <c r="H12" s="978"/>
      <c r="I12" s="978"/>
      <c r="J12" s="308"/>
    </row>
    <row r="13" spans="1:11" x14ac:dyDescent="0.45">
      <c r="A13" s="1200" t="str">
        <f>HYPERLINK('All products and rates'!T14,'All products and rates'!A14)</f>
        <v>Subsidy: E-Bike</v>
      </c>
      <c r="B13" s="306" t="str">
        <f>HYPERLINK('All products and rates'!$T14,'All products and rates'!B14)</f>
        <v>customer service</v>
      </c>
      <c r="C13" s="988" t="str">
        <f>'All products and rates'!D14</f>
        <v>OHSU email and eligible purchase at partner shops</v>
      </c>
      <c r="D13" s="977"/>
      <c r="E13" s="300">
        <f>'All products and rates'!G14</f>
        <v>200</v>
      </c>
      <c r="F13" s="234" t="str">
        <f>'All products and rates'!H14</f>
        <v>one time voucher</v>
      </c>
      <c r="G13" s="236" t="str">
        <f>'All products and rates'!K14</f>
        <v xml:space="preserve">For purchase of an e- bike for an member's OHSU commute </v>
      </c>
      <c r="H13" s="977"/>
      <c r="I13" s="977"/>
      <c r="J13" s="308"/>
    </row>
    <row r="14" spans="1:11" ht="26.25" customHeight="1" x14ac:dyDescent="0.75">
      <c r="A14" s="1201" t="str">
        <f>'All products and rates'!A15</f>
        <v>PUBLIC TRANSIT</v>
      </c>
      <c r="B14" s="240" t="str">
        <f>'All products and rates'!B15</f>
        <v>Where to acquire</v>
      </c>
      <c r="C14" s="240" t="str">
        <f>'All products and rates'!D15</f>
        <v>Eligibility</v>
      </c>
      <c r="D14" s="240"/>
      <c r="E14" s="240" t="str">
        <f>'All products and rates'!G15</f>
        <v>Rate</v>
      </c>
      <c r="F14" s="240"/>
      <c r="G14" s="240" t="str">
        <f>'All products and rates'!K15</f>
        <v>Description</v>
      </c>
      <c r="H14" s="6"/>
      <c r="I14" s="9"/>
    </row>
    <row r="15" spans="1:11" x14ac:dyDescent="0.45">
      <c r="A15" s="1202" t="str">
        <f>HYPERLINK('All products and rates'!T16,'All products and rates'!A16)</f>
        <v>Cash incentive to ride transit</v>
      </c>
      <c r="B15" s="305" t="str">
        <f>HYPERLINK('All products and rates'!$T16,'All products and rates'!B16)</f>
        <v>MyCommute</v>
      </c>
      <c r="C15" s="990" t="str">
        <f>'All products and rates'!D16</f>
        <v>OHSU members at eligible OHSU sites</v>
      </c>
      <c r="D15" s="979"/>
      <c r="E15" s="289">
        <f>'All products and rates'!G16</f>
        <v>1.5</v>
      </c>
      <c r="F15" s="217" t="str">
        <f>'All products and rates'!H16</f>
        <v>incentive per weekday</v>
      </c>
      <c r="G15" s="219" t="str">
        <f>'All products and rates'!K16</f>
        <v>Log eligible inbound weekday trips on MyCommute</v>
      </c>
      <c r="H15" s="986"/>
      <c r="I15" s="985"/>
      <c r="J15" s="308"/>
    </row>
    <row r="16" spans="1:11" x14ac:dyDescent="0.45">
      <c r="A16" s="1203" t="str">
        <f>HYPERLINK('All products and rates'!T17,'All products and rates'!A17)</f>
        <v>C-Tran Express Hop</v>
      </c>
      <c r="B16" s="304" t="str">
        <f>HYPERLINK('All products and rates'!$T17,'All products and rates'!B17)</f>
        <v>customer service</v>
      </c>
      <c r="C16" s="991" t="str">
        <f>'All products and rates'!D17</f>
        <v>OHSU badge</v>
      </c>
      <c r="D16" s="980"/>
      <c r="E16" s="1005">
        <f>'All products and rates'!G17</f>
        <v>385</v>
      </c>
      <c r="F16" s="222" t="str">
        <f>'All products and rates'!H17</f>
        <v>cost per transit year</v>
      </c>
      <c r="G16" s="223" t="str">
        <f>'All products and rates'!K17</f>
        <v>Vancouver to Portland rush hour transit service</v>
      </c>
      <c r="H16" s="987"/>
      <c r="I16" s="980"/>
      <c r="J16" s="308"/>
    </row>
    <row r="17" spans="1:11" x14ac:dyDescent="0.45">
      <c r="A17" s="1204" t="str">
        <f>HYPERLINK('All products and rates'!T18,'All products and rates'!A18)</f>
        <v>Portland Aerial Tram</v>
      </c>
      <c r="B17" s="305" t="str">
        <f>HYPERLINK('All products and rates'!$T18,'All products and rates'!B18)</f>
        <v>onsite</v>
      </c>
      <c r="C17" s="992" t="str">
        <f>'All products and rates'!D18</f>
        <v>OHSU badge or patient pass</v>
      </c>
      <c r="D17" s="981"/>
      <c r="E17" s="291" t="str">
        <f>'All products and rates'!G18</f>
        <v>free</v>
      </c>
      <c r="F17" s="225" t="str">
        <f>'All products and rates'!H18</f>
        <v>OHSU badge is fare</v>
      </c>
      <c r="G17" s="226" t="str">
        <f>'All products and rates'!K18</f>
        <v>Connects Marquam Hill, South Waterfront</v>
      </c>
      <c r="H17" s="981"/>
      <c r="I17" s="981"/>
      <c r="J17" s="308"/>
    </row>
    <row r="18" spans="1:11" x14ac:dyDescent="0.45">
      <c r="A18" s="1205" t="str">
        <f>HYPERLINK('All products and rates'!T19,'All products and rates'!A19)</f>
        <v>Portland Streetcar</v>
      </c>
      <c r="B18" s="304" t="str">
        <f>HYPERLINK('All products and rates'!$T19,'All products and rates'!B19)</f>
        <v>customer service</v>
      </c>
      <c r="C18" s="993" t="str">
        <f>'All products and rates'!D19</f>
        <v>OHSU badge</v>
      </c>
      <c r="D18" s="982"/>
      <c r="E18" s="292" t="str">
        <f>'All products and rates'!G19</f>
        <v>free</v>
      </c>
      <c r="F18" s="128" t="str">
        <f>'All products and rates'!H19</f>
        <v>OHSU badge is fare</v>
      </c>
      <c r="G18" s="228" t="str">
        <f>'All products and rates'!K19</f>
        <v>Unlimited trips on central Portland transit service</v>
      </c>
      <c r="H18" s="982"/>
      <c r="I18" s="982"/>
      <c r="J18" s="308"/>
    </row>
    <row r="19" spans="1:11" x14ac:dyDescent="0.45">
      <c r="A19" s="1204" t="str">
        <f>HYPERLINK('All products and rates'!T20,'All products and rates'!A20)</f>
        <v>TriMet Hop</v>
      </c>
      <c r="B19" s="305" t="str">
        <f>HYPERLINK('All products and rates'!$T20,'All products and rates'!B20)</f>
        <v>customer service</v>
      </c>
      <c r="C19" s="992" t="str">
        <f>'All products and rates'!D20</f>
        <v>OHSU badge</v>
      </c>
      <c r="D19" s="981"/>
      <c r="E19" s="1003">
        <f>'All products and rates'!G20</f>
        <v>50</v>
      </c>
      <c r="F19" s="225" t="str">
        <f>'All products and rates'!H20</f>
        <v>per transit year</v>
      </c>
      <c r="G19" s="226" t="str">
        <f>'All products and rates'!K20</f>
        <v>Unlimited trips on regional transit service</v>
      </c>
      <c r="H19" s="981"/>
      <c r="I19" s="981"/>
      <c r="J19" s="308"/>
    </row>
    <row r="20" spans="1:11" x14ac:dyDescent="0.45">
      <c r="A20" s="1205" t="str">
        <f>HYPERLINK('All products and rates'!T21,'All products and rates'!A21)</f>
        <v>TriMet Hop: ONA, AFSCME, UA, GRU</v>
      </c>
      <c r="B20" s="304" t="str">
        <f>HYPERLINK('All products and rates'!$T21,'All products and rates'!B21)</f>
        <v>customer service</v>
      </c>
      <c r="C20" s="993" t="str">
        <f>'All products and rates'!D21</f>
        <v>OHSU badge + first Hop pass</v>
      </c>
      <c r="D20" s="982"/>
      <c r="E20" s="1004">
        <f>'All products and rates'!G21</f>
        <v>25</v>
      </c>
      <c r="F20" s="128" t="str">
        <f>'All products and rates'!H21</f>
        <v>per transit year</v>
      </c>
      <c r="G20" s="228" t="str">
        <f>'All products and rates'!K21</f>
        <v>First Hop card only; Unlimited trips on regional transit service</v>
      </c>
      <c r="H20" s="982"/>
      <c r="I20" s="982"/>
      <c r="J20" s="308"/>
    </row>
    <row r="21" spans="1:11" x14ac:dyDescent="0.45">
      <c r="A21" s="1253" t="str">
        <f>HYPERLINK('All products and rates'!T22,'All products and rates'!A22)</f>
        <v>TriMet Hop: Medical Assistant</v>
      </c>
      <c r="B21" s="305" t="str">
        <f>HYPERLINK('All products and rates'!$T22,'All products and rates'!B22)</f>
        <v>customer service</v>
      </c>
      <c r="C21" s="994" t="str">
        <f>'All products and rates'!D22</f>
        <v>Medical Assistant</v>
      </c>
      <c r="D21" s="983"/>
      <c r="E21" s="295" t="str">
        <f>'All products and rates'!G22</f>
        <v>free</v>
      </c>
      <c r="F21" s="230" t="str">
        <f>'All products and rates'!H22</f>
        <v>billed to dept</v>
      </c>
      <c r="G21" s="231" t="str">
        <f>'All products and rates'!K22</f>
        <v>Unlimited trips on regional transit service</v>
      </c>
      <c r="H21" s="983"/>
      <c r="I21" s="983"/>
      <c r="J21" s="308"/>
    </row>
    <row r="22" spans="1:11" ht="25.5" x14ac:dyDescent="0.75">
      <c r="A22" s="1207" t="str">
        <f>'All products and rates'!A23</f>
        <v>RIDES</v>
      </c>
      <c r="B22" s="241" t="str">
        <f>'All products and rates'!B23</f>
        <v>Where to acquire</v>
      </c>
      <c r="C22" s="241" t="str">
        <f>'All products and rates'!D23</f>
        <v>Eligibility</v>
      </c>
      <c r="D22" s="241"/>
      <c r="E22" s="241" t="str">
        <f>'All products and rates'!G23</f>
        <v>Rate</v>
      </c>
      <c r="F22" s="241"/>
      <c r="G22" s="241" t="str">
        <f>'All products and rates'!K23</f>
        <v>Description</v>
      </c>
      <c r="H22" s="241"/>
      <c r="I22" s="5"/>
    </row>
    <row r="23" spans="1:11" x14ac:dyDescent="0.45">
      <c r="A23" s="1199" t="str">
        <f>HYPERLINK('All products and rates'!T24,'All products and rates'!A24)</f>
        <v>OHSU Carpool app</v>
      </c>
      <c r="B23" s="305" t="str">
        <f>HYPERLINK('All products and rates'!$T24,'All products and rates'!B24)</f>
        <v>ohsu.edu/carpool</v>
      </c>
      <c r="C23" s="989" t="str">
        <f>'All products and rates'!D24</f>
        <v>Rides completed via OHSU Carpool app</v>
      </c>
      <c r="D23" s="978"/>
      <c r="E23" s="286">
        <f>'All products and rates'!G24</f>
        <v>3</v>
      </c>
      <c r="F23" s="243" t="str">
        <f>'All products and rates'!H24</f>
        <v>cash to drive; free to ride</v>
      </c>
      <c r="G23" s="301" t="str">
        <f>'All products and rates'!K24</f>
        <v>Match with rides via app</v>
      </c>
      <c r="H23" s="978"/>
      <c r="I23" s="978"/>
      <c r="J23" s="308"/>
    </row>
    <row r="24" spans="1:11" x14ac:dyDescent="0.45">
      <c r="A24" s="1198" t="str">
        <f>HYPERLINK('All products and rates'!T25,'All products and rates'!A25)</f>
        <v>Guaranteed Ride Home</v>
      </c>
      <c r="B24" s="304" t="str">
        <f>HYPERLINK('All products and rates'!$T25,'All products and rates'!B25)</f>
        <v>MyCommute</v>
      </c>
      <c r="C24" s="997" t="str">
        <f>'All products and rates'!D25</f>
        <v>MyCommute member</v>
      </c>
      <c r="D24" s="977"/>
      <c r="E24" s="287" t="str">
        <f>'All products and rates'!G25</f>
        <v>free</v>
      </c>
      <c r="F24" s="234" t="str">
        <f>'All products and rates'!H25</f>
        <v>3 rides per year</v>
      </c>
      <c r="G24" s="236" t="str">
        <f>'All products and rates'!K25</f>
        <v>Ride from work due to personal emergency.</v>
      </c>
      <c r="H24" s="977"/>
      <c r="I24" s="977"/>
      <c r="J24" s="308"/>
    </row>
    <row r="25" spans="1:11" x14ac:dyDescent="0.45">
      <c r="A25" s="1199" t="str">
        <f>HYPERLINK('All products and rates'!T26,'All products and rates'!A26)</f>
        <v>Lyft Off</v>
      </c>
      <c r="B25" s="305" t="str">
        <f>HYPERLINK('All products and rates'!$T26,'All products and rates'!B26)</f>
        <v>o2.ohsu.edu/lyftoff</v>
      </c>
      <c r="C25" s="998" t="str">
        <f>'All products and rates'!D26</f>
        <v>9pm-5:30am to/from campus</v>
      </c>
      <c r="D25" s="978"/>
      <c r="E25" s="288">
        <f>'All products and rates'!G26</f>
        <v>20</v>
      </c>
      <c r="F25" s="243" t="str">
        <f>'All products and rates'!H26</f>
        <v>credit per shift</v>
      </c>
      <c r="G25" s="301" t="str">
        <f>'All products and rates'!K26</f>
        <v>9pm-5:30am for eligible trips.</v>
      </c>
      <c r="H25" s="978"/>
      <c r="I25" s="978"/>
      <c r="J25" s="308"/>
    </row>
    <row r="26" spans="1:11" ht="24" customHeight="1" x14ac:dyDescent="0.45">
      <c r="A26" s="1438" t="str">
        <f>HYPERLINK('All products and rates'!T28,'All products and rates'!A28)</f>
        <v>PARKING facilities</v>
      </c>
      <c r="B26" s="4"/>
      <c r="C26" s="1458" t="s">
        <v>80</v>
      </c>
      <c r="D26" s="1439" t="str">
        <f>HYPERLINK('All products and rates'!$T$30,'All products and rates'!$F$29)</f>
        <v>HONK</v>
      </c>
      <c r="E26" s="1459" t="s">
        <v>79</v>
      </c>
      <c r="F26" s="1460"/>
      <c r="G26" s="1459" t="s">
        <v>81</v>
      </c>
      <c r="H26" s="1460"/>
      <c r="I26" s="1467" t="s">
        <v>56</v>
      </c>
      <c r="J26" s="11"/>
      <c r="K26" s="11"/>
    </row>
    <row r="27" spans="1:11" ht="36" thickBot="1" x14ac:dyDescent="0.5">
      <c r="A27" s="1210" t="str" cm="1">
        <f t="array" ref="A27:B27">'All products and rates'!A29:B29</f>
        <v>Calendar year maximum charges                        for Wage Based Daily Reservations,           and/or Guaranteed Daily Parking:</v>
      </c>
      <c r="B27" s="282">
        <v>3727.9</v>
      </c>
      <c r="C27" s="1458"/>
      <c r="D27" s="1441" t="s">
        <v>149</v>
      </c>
      <c r="E27" s="1461" t="s">
        <v>164</v>
      </c>
      <c r="F27" s="1462"/>
      <c r="G27" s="1461" t="str">
        <f>'All products and rates'!P29</f>
        <v>Guaranteed Daily Parking</v>
      </c>
      <c r="H27" s="1462"/>
      <c r="I27" s="1468"/>
      <c r="J27" s="11"/>
      <c r="K27" s="11"/>
    </row>
    <row r="28" spans="1:11" ht="15" thickTop="1" thickBot="1" x14ac:dyDescent="0.5">
      <c r="A28" s="1255"/>
      <c r="B28" s="198"/>
      <c r="C28" s="79" t="s">
        <v>145</v>
      </c>
      <c r="D28" s="73"/>
      <c r="E28" s="62"/>
      <c r="F28" s="62"/>
      <c r="G28" s="63"/>
      <c r="H28" s="64"/>
      <c r="I28" s="61"/>
      <c r="J28" s="11"/>
      <c r="K28" s="11"/>
    </row>
    <row r="29" spans="1:11" ht="16.5" thickTop="1" thickBot="1" x14ac:dyDescent="0.55000000000000004">
      <c r="A29" s="1212" t="str">
        <f>'All products and rates'!A30</f>
        <v>Facility</v>
      </c>
      <c r="B29" s="1115" t="str">
        <f>'All products and rates'!B30</f>
        <v>Campus</v>
      </c>
      <c r="C29" s="509" t="s">
        <v>83</v>
      </c>
      <c r="D29" s="74" t="str">
        <f>'All products and rates'!F30</f>
        <v>Daily</v>
      </c>
      <c r="E29" s="57" t="s">
        <v>82</v>
      </c>
      <c r="F29" s="1114" t="str">
        <f>'All products and rates'!H30</f>
        <v>Daily (5+ hours)</v>
      </c>
      <c r="G29" s="58" t="str">
        <f>'All products and rates'!P30</f>
        <v>12am - 1pm</v>
      </c>
      <c r="H29" s="1113" t="str">
        <f>'All products and rates'!Q30</f>
        <v>1pm -     5pm</v>
      </c>
      <c r="I29" s="60" t="s">
        <v>165</v>
      </c>
      <c r="J29" s="11"/>
      <c r="K29" s="11"/>
    </row>
    <row r="30" spans="1:11" ht="26" customHeight="1" thickTop="1" thickBot="1" x14ac:dyDescent="0.5">
      <c r="A30" s="1208" t="str">
        <f>HYPERLINK('All products and rates'!T31,'All products and rates'!A31)</f>
        <v>Neveh Shalom</v>
      </c>
      <c r="B30" s="581" t="str">
        <f>'All products and rates'!B31</f>
        <v>Marquam Hill via TriMet</v>
      </c>
      <c r="C30" s="684" t="str">
        <f>'All products and rates'!N31</f>
        <v>Free</v>
      </c>
      <c r="D30" s="713" t="str">
        <f>'All products and rates'!F31</f>
        <v>Free</v>
      </c>
      <c r="E30" s="736" t="str">
        <f>'All products and rates'!G31</f>
        <v>N/A</v>
      </c>
      <c r="F30" s="737" t="str">
        <f>'All products and rates'!H31</f>
        <v>Free</v>
      </c>
      <c r="G30" s="775" t="str">
        <f>'All products and rates'!P31</f>
        <v>N/A</v>
      </c>
      <c r="H30" s="790" t="str">
        <f>'All products and rates'!Q31</f>
        <v>N/A</v>
      </c>
      <c r="I30" s="1345" t="s">
        <v>27</v>
      </c>
    </row>
    <row r="31" spans="1:11" ht="15" thickTop="1" thickBot="1" x14ac:dyDescent="0.5">
      <c r="A31" s="1213" t="str">
        <f>HYPERLINK('All products and rates'!T32,'All products and rates'!A32)</f>
        <v>After 1pm</v>
      </c>
      <c r="B31" s="582" t="str">
        <f>'All products and rates'!B32</f>
        <v>Various locations</v>
      </c>
      <c r="C31" s="685">
        <f>'All products and rates'!N32</f>
        <v>4</v>
      </c>
      <c r="D31" s="714" t="str">
        <f>'All products and rates'!F32</f>
        <v>N/A</v>
      </c>
      <c r="E31" s="738" t="str">
        <f>'All products and rates'!G32</f>
        <v>N/A</v>
      </c>
      <c r="F31" s="739" t="str">
        <f>'All products and rates'!H32</f>
        <v>N/A</v>
      </c>
      <c r="G31" s="583" t="str">
        <f>'All products and rates'!P32</f>
        <v>N/A</v>
      </c>
      <c r="H31" s="555" t="str">
        <f>'All products and rates'!Q32</f>
        <v>N/A</v>
      </c>
      <c r="I31" s="738" t="s">
        <v>4</v>
      </c>
    </row>
    <row r="32" spans="1:11" ht="14.25" customHeight="1" thickTop="1" x14ac:dyDescent="0.45">
      <c r="A32" s="1199" t="str">
        <f>HYPERLINK('All products and rates'!T33,'All products and rates'!A33)</f>
        <v>Garage A</v>
      </c>
      <c r="B32" s="1454" t="str">
        <f>'All products and rates'!B33</f>
        <v>Marquam Hill</v>
      </c>
      <c r="C32" s="686">
        <f>'All products and rates'!N33</f>
        <v>14.5</v>
      </c>
      <c r="D32" s="715" t="str">
        <f>'All products and rates'!F33</f>
        <v>N/A</v>
      </c>
      <c r="E32" s="740" t="str">
        <f>'All products and rates'!G33</f>
        <v>N/A</v>
      </c>
      <c r="F32" s="741" t="str">
        <f>'All products and rates'!H33</f>
        <v>N/A</v>
      </c>
      <c r="G32" s="584" t="str">
        <f>'All products and rates'!P33</f>
        <v>N/A</v>
      </c>
      <c r="H32" s="791" t="str">
        <f>'All products and rates'!Q33</f>
        <v>N/A</v>
      </c>
      <c r="I32" s="800" t="s">
        <v>4</v>
      </c>
    </row>
    <row r="33" spans="1:12" ht="14.25" customHeight="1" x14ac:dyDescent="0.45">
      <c r="A33" s="1214" t="str">
        <f>HYPERLINK('All products and rates'!T34,'All products and rates'!A34)</f>
        <v>Garage B</v>
      </c>
      <c r="B33" s="1454"/>
      <c r="C33" s="687" t="str">
        <f>'All products and rates'!N34</f>
        <v>N/A</v>
      </c>
      <c r="D33" s="716" t="str">
        <f>'All products and rates'!F34</f>
        <v>N/A</v>
      </c>
      <c r="E33" s="742" t="str">
        <f>'All products and rates'!G34</f>
        <v>N/A</v>
      </c>
      <c r="F33" s="743" t="str">
        <f>'All products and rates'!H34</f>
        <v>N/A</v>
      </c>
      <c r="G33" s="586" t="str">
        <f>'All products and rates'!P34</f>
        <v>N/A</v>
      </c>
      <c r="H33" s="563" t="str">
        <f>'All products and rates'!Q34</f>
        <v>N/A</v>
      </c>
      <c r="I33" s="801" t="s">
        <v>4</v>
      </c>
    </row>
    <row r="34" spans="1:12" ht="14.25" customHeight="1" x14ac:dyDescent="0.45">
      <c r="A34" s="1215" t="str">
        <f>HYPERLINK('All products and rates'!T35,'All products and rates'!A35)</f>
        <v>Garage C</v>
      </c>
      <c r="B34" s="1454"/>
      <c r="C34" s="688">
        <f>'All products and rates'!N35</f>
        <v>14.5</v>
      </c>
      <c r="D34" s="717" t="str">
        <f>'All products and rates'!F35</f>
        <v>N/A</v>
      </c>
      <c r="E34" s="744">
        <f>'All products and rates'!G35</f>
        <v>3</v>
      </c>
      <c r="F34" s="745" t="str">
        <f>'All products and rates'!H35</f>
        <v>3 hour max</v>
      </c>
      <c r="G34" s="589">
        <f>'All products and rates'!P35</f>
        <v>17</v>
      </c>
      <c r="H34" s="564">
        <f>'All products and rates'!Q35</f>
        <v>7</v>
      </c>
      <c r="I34" s="801" t="s">
        <v>4</v>
      </c>
    </row>
    <row r="35" spans="1:12" ht="14.25" customHeight="1" x14ac:dyDescent="0.45">
      <c r="A35" s="1216" t="str">
        <f>HYPERLINK('All products and rates'!T36,'All products and rates'!A36)</f>
        <v>Garage D</v>
      </c>
      <c r="B35" s="1454"/>
      <c r="C35" s="689">
        <f>'All products and rates'!N36</f>
        <v>13</v>
      </c>
      <c r="D35" s="718">
        <f>'All products and rates'!F36</f>
        <v>16</v>
      </c>
      <c r="E35" s="746" t="str">
        <f>'All products and rates'!G36</f>
        <v>N/A</v>
      </c>
      <c r="F35" s="747" t="str">
        <f>'All products and rates'!H36</f>
        <v>N/A</v>
      </c>
      <c r="G35" s="587">
        <f>'All products and rates'!P36</f>
        <v>17</v>
      </c>
      <c r="H35" s="558">
        <f>'All products and rates'!Q36</f>
        <v>7</v>
      </c>
      <c r="I35" s="801" t="s">
        <v>4</v>
      </c>
    </row>
    <row r="36" spans="1:12" ht="14.25" customHeight="1" x14ac:dyDescent="0.45">
      <c r="A36" s="1215" t="str">
        <f>HYPERLINK('All products and rates'!T37,'All products and rates'!A37)</f>
        <v>Garage E</v>
      </c>
      <c r="B36" s="1454"/>
      <c r="C36" s="688">
        <f>'All products and rates'!N37</f>
        <v>14.5</v>
      </c>
      <c r="D36" s="719" t="str">
        <f>'All products and rates'!F37</f>
        <v>N/A</v>
      </c>
      <c r="E36" s="742" t="str">
        <f>'All products and rates'!G37</f>
        <v>N/A</v>
      </c>
      <c r="F36" s="743" t="str">
        <f>'All products and rates'!H37</f>
        <v>N/A</v>
      </c>
      <c r="G36" s="590" t="str">
        <f>'All products and rates'!P37</f>
        <v>N/A</v>
      </c>
      <c r="H36" s="562" t="str">
        <f>'All products and rates'!Q37</f>
        <v>N/A</v>
      </c>
      <c r="I36" s="801" t="s">
        <v>4</v>
      </c>
    </row>
    <row r="37" spans="1:12" ht="14.25" customHeight="1" x14ac:dyDescent="0.45">
      <c r="A37" s="1216" t="str">
        <f>HYPERLINK('All products and rates'!T38,'All products and rates'!A38)</f>
        <v>Garage F</v>
      </c>
      <c r="B37" s="1454"/>
      <c r="C37" s="689">
        <f>'All products and rates'!N38</f>
        <v>13</v>
      </c>
      <c r="D37" s="718">
        <f>'All products and rates'!F38</f>
        <v>16</v>
      </c>
      <c r="E37" s="748">
        <f>'All products and rates'!G38</f>
        <v>3</v>
      </c>
      <c r="F37" s="749" t="str">
        <f>'All products and rates'!H38</f>
        <v>5 hour max</v>
      </c>
      <c r="G37" s="591" t="str">
        <f>'All products and rates'!P38</f>
        <v>N/A</v>
      </c>
      <c r="H37" s="568" t="str">
        <f>'All products and rates'!Q38</f>
        <v>N/A</v>
      </c>
      <c r="I37" s="801" t="s">
        <v>4</v>
      </c>
    </row>
    <row r="38" spans="1:12" ht="14.25" customHeight="1" x14ac:dyDescent="0.45">
      <c r="A38" s="1214" t="str">
        <f>HYPERLINK('All products and rates'!T39,'All products and rates'!A39)</f>
        <v>Garage G</v>
      </c>
      <c r="B38" s="1454"/>
      <c r="C38" s="687" t="str">
        <f>'All products and rates'!N39</f>
        <v>N/A</v>
      </c>
      <c r="D38" s="719" t="str">
        <f>'All products and rates'!F39</f>
        <v>N/A</v>
      </c>
      <c r="E38" s="750" t="str">
        <f>'All products and rates'!G39</f>
        <v>N/A</v>
      </c>
      <c r="F38" s="751" t="str">
        <f>'All products and rates'!H39</f>
        <v>N/A</v>
      </c>
      <c r="G38" s="591" t="str">
        <f>'All products and rates'!P39</f>
        <v>N/A</v>
      </c>
      <c r="H38" s="568" t="str">
        <f>'All products and rates'!Q39</f>
        <v>N/A</v>
      </c>
      <c r="I38" s="801" t="s">
        <v>4</v>
      </c>
    </row>
    <row r="39" spans="1:12" ht="14.25" customHeight="1" x14ac:dyDescent="0.45">
      <c r="A39" s="1216" t="str">
        <f>HYPERLINK('All products and rates'!T40,'All products and rates'!A40)</f>
        <v>Garage K</v>
      </c>
      <c r="B39" s="1454"/>
      <c r="C39" s="690">
        <f>'All products and rates'!N40</f>
        <v>14.5</v>
      </c>
      <c r="D39" s="718">
        <f>'All products and rates'!F40</f>
        <v>16</v>
      </c>
      <c r="E39" s="746" t="str">
        <f>'All products and rates'!G40</f>
        <v>N/A</v>
      </c>
      <c r="F39" s="747" t="str">
        <f>'All products and rates'!H40</f>
        <v>N/A</v>
      </c>
      <c r="G39" s="591" t="str">
        <f>'All products and rates'!P40</f>
        <v>N/A</v>
      </c>
      <c r="H39" s="568" t="str">
        <f>'All products and rates'!Q40</f>
        <v>N/A</v>
      </c>
      <c r="I39" s="801" t="s">
        <v>4</v>
      </c>
    </row>
    <row r="40" spans="1:12" ht="14.25" customHeight="1" x14ac:dyDescent="0.45">
      <c r="A40" s="1215" t="str">
        <f>HYPERLINK('All products and rates'!T41,'All products and rates'!A41)</f>
        <v>Lot 10</v>
      </c>
      <c r="B40" s="1454"/>
      <c r="C40" s="688">
        <f>'All products and rates'!N41</f>
        <v>14.5</v>
      </c>
      <c r="D40" s="720">
        <f>'All products and rates'!F41</f>
        <v>16</v>
      </c>
      <c r="E40" s="752" t="str">
        <f>'All products and rates'!G41</f>
        <v>N/A</v>
      </c>
      <c r="F40" s="753" t="str">
        <f>'All products and rates'!H41</f>
        <v>N/A</v>
      </c>
      <c r="G40" s="591" t="str">
        <f>'All products and rates'!P41</f>
        <v>N/A</v>
      </c>
      <c r="H40" s="568" t="str">
        <f>'All products and rates'!Q41</f>
        <v>N/A</v>
      </c>
      <c r="I40" s="801" t="s">
        <v>4</v>
      </c>
    </row>
    <row r="41" spans="1:12" ht="14.25" customHeight="1" x14ac:dyDescent="0.45">
      <c r="A41" s="1216" t="str">
        <f>HYPERLINK('All products and rates'!T42,'All products and rates'!A42)</f>
        <v>Lot 20</v>
      </c>
      <c r="B41" s="1454"/>
      <c r="C41" s="689">
        <f>'All products and rates'!N42</f>
        <v>13</v>
      </c>
      <c r="D41" s="721" t="str">
        <f>'All products and rates'!F42</f>
        <v>N/A</v>
      </c>
      <c r="E41" s="752" t="str">
        <f>'All products and rates'!G42</f>
        <v>N/A</v>
      </c>
      <c r="F41" s="753" t="str">
        <f>'All products and rates'!H42</f>
        <v>N/A</v>
      </c>
      <c r="G41" s="591" t="str">
        <f>'All products and rates'!P42</f>
        <v>N/A</v>
      </c>
      <c r="H41" s="568" t="str">
        <f>'All products and rates'!Q42</f>
        <v>N/A</v>
      </c>
      <c r="I41" s="801" t="s">
        <v>4</v>
      </c>
    </row>
    <row r="42" spans="1:12" ht="14.25" customHeight="1" x14ac:dyDescent="0.45">
      <c r="A42" s="1215" t="str">
        <f>HYPERLINK('All products and rates'!T43,'All products and rates'!A43)</f>
        <v>Lot 30</v>
      </c>
      <c r="B42" s="1454"/>
      <c r="C42" s="687" t="str">
        <f>'All products and rates'!N43</f>
        <v>N/A</v>
      </c>
      <c r="D42" s="717" t="str">
        <f>'All products and rates'!F43</f>
        <v>N/A</v>
      </c>
      <c r="E42" s="742" t="str">
        <f>'All products and rates'!G43</f>
        <v>N/A</v>
      </c>
      <c r="F42" s="743" t="str">
        <f>'All products and rates'!H43</f>
        <v>N/A</v>
      </c>
      <c r="G42" s="591" t="str">
        <f>'All products and rates'!P43</f>
        <v>N/A</v>
      </c>
      <c r="H42" s="568" t="str">
        <f>'All products and rates'!Q43</f>
        <v>N/A</v>
      </c>
      <c r="I42" s="801" t="s">
        <v>4</v>
      </c>
    </row>
    <row r="43" spans="1:12" ht="14.25" customHeight="1" x14ac:dyDescent="0.45">
      <c r="A43" s="1216" t="str">
        <f>HYPERLINK('All products and rates'!T44,'All products and rates'!A44)</f>
        <v>Lot 40</v>
      </c>
      <c r="B43" s="1454"/>
      <c r="C43" s="689">
        <f>'All products and rates'!N44</f>
        <v>11</v>
      </c>
      <c r="D43" s="718">
        <f>'All products and rates'!F44</f>
        <v>16</v>
      </c>
      <c r="E43" s="748">
        <f>'All products and rates'!G44</f>
        <v>3</v>
      </c>
      <c r="F43" s="754">
        <f>'All products and rates'!H44</f>
        <v>16</v>
      </c>
      <c r="G43" s="591" t="str">
        <f>'All products and rates'!P44</f>
        <v>N/A</v>
      </c>
      <c r="H43" s="568" t="str">
        <f>'All products and rates'!Q44</f>
        <v>N/A</v>
      </c>
      <c r="I43" s="801" t="s">
        <v>4</v>
      </c>
      <c r="L43" s="12"/>
    </row>
    <row r="44" spans="1:12" ht="14.25" customHeight="1" x14ac:dyDescent="0.45">
      <c r="A44" s="1215" t="str">
        <f>HYPERLINK('All products and rates'!T45,'All products and rates'!A45)</f>
        <v>Lot 50</v>
      </c>
      <c r="B44" s="1454"/>
      <c r="C44" s="691">
        <f>'All products and rates'!N45</f>
        <v>11</v>
      </c>
      <c r="D44" s="721" t="str">
        <f>'All products and rates'!F45</f>
        <v>N/A</v>
      </c>
      <c r="E44" s="746" t="str">
        <f>'All products and rates'!G45</f>
        <v>N/A</v>
      </c>
      <c r="F44" s="747" t="str">
        <f>'All products and rates'!H45</f>
        <v>N/A</v>
      </c>
      <c r="G44" s="591" t="str">
        <f>'All products and rates'!P45</f>
        <v>N/A</v>
      </c>
      <c r="H44" s="568" t="str">
        <f>'All products and rates'!Q45</f>
        <v>N/A</v>
      </c>
      <c r="I44" s="801" t="s">
        <v>4</v>
      </c>
    </row>
    <row r="45" spans="1:12" ht="14.25" customHeight="1" x14ac:dyDescent="0.45">
      <c r="A45" s="1216" t="str">
        <f>HYPERLINK('All products and rates'!T46,'All products and rates'!A46)</f>
        <v>Lot 60</v>
      </c>
      <c r="B45" s="1454"/>
      <c r="C45" s="689">
        <f>'All products and rates'!N46</f>
        <v>11</v>
      </c>
      <c r="D45" s="559" t="str">
        <f>'All products and rates'!F46</f>
        <v>N/A</v>
      </c>
      <c r="E45" s="752" t="str">
        <f>'All products and rates'!G46</f>
        <v>N/A</v>
      </c>
      <c r="F45" s="753" t="str">
        <f>'All products and rates'!H46</f>
        <v>N/A</v>
      </c>
      <c r="G45" s="591" t="str">
        <f>'All products and rates'!P46</f>
        <v>N/A</v>
      </c>
      <c r="H45" s="568" t="str">
        <f>'All products and rates'!Q46</f>
        <v>N/A</v>
      </c>
      <c r="I45" s="801" t="s">
        <v>4</v>
      </c>
    </row>
    <row r="46" spans="1:12" ht="14.25" customHeight="1" x14ac:dyDescent="0.45">
      <c r="A46" s="1215" t="str">
        <f>HYPERLINK('All products and rates'!T47,'All products and rates'!A47)</f>
        <v>Lot 70</v>
      </c>
      <c r="B46" s="1454"/>
      <c r="C46" s="691">
        <f>'All products and rates'!N47</f>
        <v>11</v>
      </c>
      <c r="D46" s="717" t="str">
        <f>'All products and rates'!F47</f>
        <v>N/A</v>
      </c>
      <c r="E46" s="752" t="str">
        <f>'All products and rates'!G47</f>
        <v>N/A</v>
      </c>
      <c r="F46" s="753" t="str">
        <f>'All products and rates'!H47</f>
        <v>N/A</v>
      </c>
      <c r="G46" s="591" t="str">
        <f>'All products and rates'!P47</f>
        <v>N/A</v>
      </c>
      <c r="H46" s="568" t="str">
        <f>'All products and rates'!Q47</f>
        <v>N/A</v>
      </c>
      <c r="I46" s="801" t="s">
        <v>4</v>
      </c>
    </row>
    <row r="47" spans="1:12" ht="14.75" customHeight="1" thickBot="1" x14ac:dyDescent="0.5">
      <c r="A47" s="1217" t="str">
        <f>HYPERLINK('All products and rates'!T48,'All products and rates'!A48)</f>
        <v>Lot 90</v>
      </c>
      <c r="B47" s="1455"/>
      <c r="C47" s="692">
        <f>'All products and rates'!N48</f>
        <v>8.5</v>
      </c>
      <c r="D47" s="722">
        <f>'All products and rates'!F48</f>
        <v>15</v>
      </c>
      <c r="E47" s="755" t="str">
        <f>'All products and rates'!G48</f>
        <v>N/A</v>
      </c>
      <c r="F47" s="756" t="str">
        <f>'All products and rates'!H48</f>
        <v>N/A</v>
      </c>
      <c r="G47" s="585" t="str">
        <f>'All products and rates'!P48</f>
        <v>N/A</v>
      </c>
      <c r="H47" s="569" t="str">
        <f>'All products and rates'!Q48</f>
        <v>N/A</v>
      </c>
      <c r="I47" s="802" t="s">
        <v>4</v>
      </c>
    </row>
    <row r="48" spans="1:12" ht="14.75" customHeight="1" thickTop="1" x14ac:dyDescent="0.45">
      <c r="A48" s="1256" t="str">
        <f>HYPERLINK('All products and rates'!T49,'All products and rates'!A49)</f>
        <v>3030 Moody Lot</v>
      </c>
      <c r="B48" s="1456" t="str">
        <f>'All products and rates'!B49</f>
        <v>South Waterfront</v>
      </c>
      <c r="C48" s="693">
        <f>'All products and rates'!N49</f>
        <v>11</v>
      </c>
      <c r="D48" s="723">
        <f>'All products and rates'!F49</f>
        <v>13</v>
      </c>
      <c r="E48" s="757">
        <f>'All products and rates'!G49</f>
        <v>3</v>
      </c>
      <c r="F48" s="758">
        <f>'All products and rates'!H49</f>
        <v>16</v>
      </c>
      <c r="G48" s="776" t="str">
        <f>'All products and rates'!P49</f>
        <v>N/A</v>
      </c>
      <c r="H48" s="792" t="str">
        <f>'All products and rates'!Q49</f>
        <v>N/A</v>
      </c>
      <c r="I48" s="800" t="s">
        <v>4</v>
      </c>
    </row>
    <row r="49" spans="1:9" ht="14.25" customHeight="1" x14ac:dyDescent="0.45">
      <c r="A49" s="1220" t="str">
        <f>HYPERLINK('All products and rates'!T50,'All products and rates'!A50)</f>
        <v>3420 Macadam</v>
      </c>
      <c r="B49" s="1454"/>
      <c r="C49" s="690">
        <f>'All products and rates'!N50</f>
        <v>11</v>
      </c>
      <c r="D49" s="721" t="str">
        <f>'All products and rates'!F50</f>
        <v>N/A</v>
      </c>
      <c r="E49" s="746" t="str">
        <f>'All products and rates'!G50</f>
        <v>N/A</v>
      </c>
      <c r="F49" s="747" t="str">
        <f>'All products and rates'!H50</f>
        <v>N/A</v>
      </c>
      <c r="G49" s="591" t="str">
        <f>'All products and rates'!P50</f>
        <v>N/A</v>
      </c>
      <c r="H49" s="568" t="str">
        <f>'All products and rates'!Q50</f>
        <v>N/A</v>
      </c>
      <c r="I49" s="801" t="s">
        <v>4</v>
      </c>
    </row>
    <row r="50" spans="1:9" ht="15" customHeight="1" x14ac:dyDescent="0.45">
      <c r="A50" s="1214" t="str">
        <f>HYPERLINK('All products and rates'!T51,'All products and rates'!A51)</f>
        <v>Center for Health and Healing</v>
      </c>
      <c r="B50" s="1454"/>
      <c r="C50" s="687" t="str">
        <f>'All products and rates'!N51</f>
        <v>N/A</v>
      </c>
      <c r="D50" s="559" t="str">
        <f>'All products and rates'!F51</f>
        <v>N/A</v>
      </c>
      <c r="E50" s="759">
        <f>'All products and rates'!G51</f>
        <v>4</v>
      </c>
      <c r="F50" s="760">
        <f>'All products and rates'!H51</f>
        <v>22</v>
      </c>
      <c r="G50" s="586" t="str">
        <f>'All products and rates'!P51</f>
        <v>N/A</v>
      </c>
      <c r="H50" s="563" t="str">
        <f>'All products and rates'!Q51</f>
        <v>N/A</v>
      </c>
      <c r="I50" s="801" t="s">
        <v>4</v>
      </c>
    </row>
    <row r="51" spans="1:9" ht="14.25" customHeight="1" x14ac:dyDescent="0.45">
      <c r="A51" s="1220" t="str">
        <f>HYPERLINK('All products and rates'!T52,'All products and rates'!A52)</f>
        <v>Knight Cancer Research Building</v>
      </c>
      <c r="B51" s="1454"/>
      <c r="C51" s="689">
        <f>'All products and rates'!N52</f>
        <v>11</v>
      </c>
      <c r="D51" s="559" t="str">
        <f>'All products and rates'!F52</f>
        <v>N/A</v>
      </c>
      <c r="E51" s="748">
        <f>'All products and rates'!G52</f>
        <v>3</v>
      </c>
      <c r="F51" s="754">
        <f>'All products and rates'!H52</f>
        <v>18</v>
      </c>
      <c r="G51" s="587">
        <f>'All products and rates'!P52</f>
        <v>15</v>
      </c>
      <c r="H51" s="558">
        <f>'All products and rates'!Q52</f>
        <v>5</v>
      </c>
      <c r="I51" s="801" t="s">
        <v>4</v>
      </c>
    </row>
    <row r="52" spans="1:9" ht="14.25" customHeight="1" x14ac:dyDescent="0.45">
      <c r="A52" s="1215" t="str">
        <f>HYPERLINK('All products and rates'!T53,'All products and rates'!A53)</f>
        <v>Lot 23/27 - S River Parkway</v>
      </c>
      <c r="B52" s="1454"/>
      <c r="C52" s="694">
        <f>'All products and rates'!N53</f>
        <v>11</v>
      </c>
      <c r="D52" s="559" t="str">
        <f>'All products and rates'!F53</f>
        <v>N/A</v>
      </c>
      <c r="E52" s="752" t="str">
        <f>'All products and rates'!G53</f>
        <v>N/A</v>
      </c>
      <c r="F52" s="753" t="str">
        <f>'All products and rates'!H53</f>
        <v>N/A</v>
      </c>
      <c r="G52" s="586" t="str">
        <f>'All products and rates'!P53</f>
        <v>N/A</v>
      </c>
      <c r="H52" s="563" t="str">
        <f>'All products and rates'!Q53</f>
        <v>N/A</v>
      </c>
      <c r="I52" s="801" t="s">
        <v>4</v>
      </c>
    </row>
    <row r="53" spans="1:9" ht="14.25" customHeight="1" x14ac:dyDescent="0.45">
      <c r="A53" s="1220" t="str">
        <f>HYPERLINK('All products and rates'!T54,'All products and rates'!A54)</f>
        <v>Lot 33</v>
      </c>
      <c r="B53" s="1454"/>
      <c r="C53" s="689">
        <f>'All products and rates'!N54</f>
        <v>11</v>
      </c>
      <c r="D53" s="559" t="str">
        <f>'All products and rates'!F54</f>
        <v>N/A</v>
      </c>
      <c r="E53" s="752" t="str">
        <f>'All products and rates'!G54</f>
        <v>N/A</v>
      </c>
      <c r="F53" s="753" t="str">
        <f>'All products and rates'!H54</f>
        <v>N/A</v>
      </c>
      <c r="G53" s="586" t="str">
        <f>'All products and rates'!P54</f>
        <v>N/A</v>
      </c>
      <c r="H53" s="563" t="str">
        <f>'All products and rates'!Q54</f>
        <v>N/A</v>
      </c>
      <c r="I53" s="801" t="s">
        <v>4</v>
      </c>
    </row>
    <row r="54" spans="1:9" ht="14.25" customHeight="1" x14ac:dyDescent="0.45">
      <c r="A54" s="1215" t="str">
        <f>HYPERLINK('All products and rates'!T55,'All products and rates'!A55)</f>
        <v>Macadam Warehouse</v>
      </c>
      <c r="B54" s="1454"/>
      <c r="C54" s="691">
        <f>'All products and rates'!N55</f>
        <v>11</v>
      </c>
      <c r="D54" s="559" t="str">
        <f>'All products and rates'!F55</f>
        <v>N/A</v>
      </c>
      <c r="E54" s="759">
        <f>'All products and rates'!G55</f>
        <v>3</v>
      </c>
      <c r="F54" s="760">
        <f>'All products and rates'!H55</f>
        <v>16</v>
      </c>
      <c r="G54" s="588" t="str">
        <f>'All products and rates'!P55</f>
        <v>N/A</v>
      </c>
      <c r="H54" s="557" t="str">
        <f>'All products and rates'!Q55</f>
        <v>N/A</v>
      </c>
      <c r="I54" s="801" t="s">
        <v>4</v>
      </c>
    </row>
    <row r="55" spans="1:9" ht="14.25" customHeight="1" x14ac:dyDescent="0.45">
      <c r="A55" s="1220" t="str">
        <f>HYPERLINK('All products and rates'!T56,'All products and rates'!A56)</f>
        <v>Robertson Life Sciences Building</v>
      </c>
      <c r="B55" s="1454"/>
      <c r="C55" s="689">
        <f>'All products and rates'!N56</f>
        <v>13</v>
      </c>
      <c r="D55" s="559" t="str">
        <f>'All products and rates'!F56</f>
        <v>N/A</v>
      </c>
      <c r="E55" s="748">
        <f>'All products and rates'!G56</f>
        <v>3</v>
      </c>
      <c r="F55" s="754">
        <f>'All products and rates'!H56</f>
        <v>18</v>
      </c>
      <c r="G55" s="593">
        <f>'All products and rates'!P56</f>
        <v>15</v>
      </c>
      <c r="H55" s="795">
        <f>'All products and rates'!Q56</f>
        <v>5</v>
      </c>
      <c r="I55" s="801" t="s">
        <v>4</v>
      </c>
    </row>
    <row r="56" spans="1:9" ht="14.25" customHeight="1" x14ac:dyDescent="0.45">
      <c r="A56" s="1215" t="str">
        <f>HYPERLINK('All products and rates'!T57,'All products and rates'!A57)</f>
        <v>Rood Family Pavilion</v>
      </c>
      <c r="B56" s="1454"/>
      <c r="C56" s="691">
        <f>'All products and rates'!N57</f>
        <v>13</v>
      </c>
      <c r="D56" s="717" t="str">
        <f>'All products and rates'!F57</f>
        <v>N/A</v>
      </c>
      <c r="E56" s="744">
        <f>'All products and rates'!G57</f>
        <v>3</v>
      </c>
      <c r="F56" s="761">
        <f>'All products and rates'!H57</f>
        <v>18</v>
      </c>
      <c r="G56" s="613">
        <f>'All products and rates'!P57</f>
        <v>15</v>
      </c>
      <c r="H56" s="796">
        <f>'All products and rates'!Q57</f>
        <v>5</v>
      </c>
      <c r="I56" s="801" t="s">
        <v>4</v>
      </c>
    </row>
    <row r="57" spans="1:9" ht="14.25" customHeight="1" x14ac:dyDescent="0.45">
      <c r="A57" s="1220" t="str">
        <f>HYPERLINK('All products and rates'!T58,'All products and rates'!A58)</f>
        <v>Schnitzer Parking Lot</v>
      </c>
      <c r="B57" s="1454"/>
      <c r="C57" s="692">
        <f>'All products and rates'!N58</f>
        <v>9.5</v>
      </c>
      <c r="D57" s="724">
        <f>'All products and rates'!F58</f>
        <v>13</v>
      </c>
      <c r="E57" s="748">
        <f>'All products and rates'!G58</f>
        <v>3</v>
      </c>
      <c r="F57" s="754">
        <f>'All products and rates'!H58</f>
        <v>13</v>
      </c>
      <c r="G57" s="590" t="str">
        <f>'All products and rates'!P58</f>
        <v>N/A</v>
      </c>
      <c r="H57" s="562" t="str">
        <f>'All products and rates'!Q58</f>
        <v>N/A</v>
      </c>
      <c r="I57" s="801" t="s">
        <v>4</v>
      </c>
    </row>
    <row r="58" spans="1:9" ht="14.75" customHeight="1" thickBot="1" x14ac:dyDescent="0.5">
      <c r="A58" s="1257" t="str">
        <f>HYPERLINK('All products and rates'!T59,'All products and rates'!A59)</f>
        <v>Whitaker Parking Lot</v>
      </c>
      <c r="B58" s="1454"/>
      <c r="C58" s="695">
        <f>'All products and rates'!N59</f>
        <v>13</v>
      </c>
      <c r="D58" s="725" t="str">
        <f>'All products and rates'!F59</f>
        <v>N/A</v>
      </c>
      <c r="E58" s="762" t="str">
        <f>'All products and rates'!G59</f>
        <v>N/A</v>
      </c>
      <c r="F58" s="763" t="str">
        <f>'All products and rates'!H59</f>
        <v>N/A</v>
      </c>
      <c r="G58" s="779" t="str">
        <f>'All products and rates'!P59</f>
        <v>N/A</v>
      </c>
      <c r="H58" s="797" t="str">
        <f>'All products and rates'!Q59</f>
        <v>N/A</v>
      </c>
      <c r="I58" s="802" t="s">
        <v>4</v>
      </c>
    </row>
    <row r="59" spans="1:9" ht="14.75" customHeight="1" thickTop="1" x14ac:dyDescent="0.45">
      <c r="A59" s="1258" t="str">
        <f>HYPERLINK('All products and rates'!T60,'All products and rates'!A60)</f>
        <v>3rd Ave garages as satellite</v>
      </c>
      <c r="B59" s="1465" t="str">
        <f>'All products and rates'!B60</f>
        <v>The Crossings</v>
      </c>
      <c r="C59" s="696">
        <f>'All products and rates'!N60</f>
        <v>3</v>
      </c>
      <c r="D59" s="726" t="str">
        <f>'All products and rates'!F60</f>
        <v>N/A</v>
      </c>
      <c r="E59" s="764" t="str">
        <f>'All products and rates'!G60</f>
        <v>N/A</v>
      </c>
      <c r="F59" s="765" t="str">
        <f>'All products and rates'!H60</f>
        <v>N/A</v>
      </c>
      <c r="G59" s="584" t="str">
        <f>'All products and rates'!P60</f>
        <v>N/A</v>
      </c>
      <c r="H59" s="791" t="str">
        <f>'All products and rates'!Q60</f>
        <v>N/A</v>
      </c>
      <c r="I59" s="800" t="s">
        <v>4</v>
      </c>
    </row>
    <row r="60" spans="1:9" ht="14.75" customHeight="1" x14ac:dyDescent="0.45">
      <c r="A60" s="1259" t="str">
        <f>HYPERLINK('All products and rates'!T61,'All products and rates'!A61)</f>
        <v>3rd Ave Garage for onsite</v>
      </c>
      <c r="B60" s="1454"/>
      <c r="C60" s="691">
        <f>'All products and rates'!N61</f>
        <v>8.5</v>
      </c>
      <c r="D60" s="727" t="str">
        <f>'All products and rates'!F61</f>
        <v>N/A</v>
      </c>
      <c r="E60" s="766" t="str">
        <f>'All products and rates'!G61</f>
        <v>N/A</v>
      </c>
      <c r="F60" s="767" t="str">
        <f>'All products and rates'!H61</f>
        <v>N/A</v>
      </c>
      <c r="G60" s="591" t="str">
        <f>'All products and rates'!P61</f>
        <v>N/A</v>
      </c>
      <c r="H60" s="568" t="str">
        <f>'All products and rates'!Q61</f>
        <v>N/A</v>
      </c>
      <c r="I60" s="801" t="s">
        <v>4</v>
      </c>
    </row>
    <row r="61" spans="1:9" ht="15" customHeight="1" x14ac:dyDescent="0.45">
      <c r="A61" s="1260" t="str">
        <f>HYPERLINK('All products and rates'!T62,'All products and rates'!A62)</f>
        <v>Crossings Garage as satellite</v>
      </c>
      <c r="B61" s="1454"/>
      <c r="C61" s="689">
        <f>'All products and rates'!N62</f>
        <v>3</v>
      </c>
      <c r="D61" s="715" t="str">
        <f>'All products and rates'!F62</f>
        <v>N/A</v>
      </c>
      <c r="E61" s="768" t="str">
        <f>'All products and rates'!G62</f>
        <v>N/A</v>
      </c>
      <c r="F61" s="769" t="str">
        <f>'All products and rates'!H62</f>
        <v>N/A</v>
      </c>
      <c r="G61" s="584" t="str">
        <f>'All products and rates'!P62</f>
        <v>N/A</v>
      </c>
      <c r="H61" s="791" t="str">
        <f>'All products and rates'!Q62</f>
        <v>N/A</v>
      </c>
      <c r="I61" s="801" t="s">
        <v>4</v>
      </c>
    </row>
    <row r="62" spans="1:9" ht="14.25" customHeight="1" x14ac:dyDescent="0.45">
      <c r="A62" s="1261" t="str">
        <f>HYPERLINK('All products and rates'!T63,'All products and rates'!A63)</f>
        <v>Crossings Garage for onsite</v>
      </c>
      <c r="B62" s="1454"/>
      <c r="C62" s="691">
        <f>'All products and rates'!N63</f>
        <v>8.5</v>
      </c>
      <c r="D62" s="717" t="str">
        <f>'All products and rates'!F63</f>
        <v>N/A</v>
      </c>
      <c r="E62" s="744">
        <f>'All products and rates'!G63</f>
        <v>4</v>
      </c>
      <c r="F62" s="761">
        <f>'All products and rates'!H63</f>
        <v>22</v>
      </c>
      <c r="G62" s="585" t="str">
        <f>'All products and rates'!P63</f>
        <v>N/A</v>
      </c>
      <c r="H62" s="569" t="str">
        <f>'All products and rates'!Q63</f>
        <v>N/A</v>
      </c>
      <c r="I62" s="801" t="s">
        <v>4</v>
      </c>
    </row>
    <row r="63" spans="1:9" ht="14.75" customHeight="1" thickBot="1" x14ac:dyDescent="0.5">
      <c r="A63" s="1262" t="str">
        <f>HYPERLINK('All products and rates'!T64,'All products and rates'!A64)</f>
        <v>Marquam Plaza</v>
      </c>
      <c r="B63" s="1466"/>
      <c r="C63" s="697">
        <f>'All products and rates'!N64</f>
        <v>8.5</v>
      </c>
      <c r="D63" s="724">
        <f>'All products and rates'!F64</f>
        <v>9.5</v>
      </c>
      <c r="E63" s="786">
        <f>'All products and rates'!G64</f>
        <v>2</v>
      </c>
      <c r="F63" s="787">
        <f>'All products and rates'!H64</f>
        <v>11</v>
      </c>
      <c r="G63" s="585" t="str">
        <f>'All products and rates'!P64</f>
        <v>N/A</v>
      </c>
      <c r="H63" s="798" t="str">
        <f>'All products and rates'!Q64</f>
        <v>N/A</v>
      </c>
      <c r="I63" s="920" t="s">
        <v>4</v>
      </c>
    </row>
    <row r="64" spans="1:9" ht="14.75" customHeight="1" thickTop="1" x14ac:dyDescent="0.45">
      <c r="A64" s="1199" t="str">
        <f>HYPERLINK('All products and rates'!T65,'All products and rates'!A65)</f>
        <v>4th and Clay</v>
      </c>
      <c r="B64" s="1454" t="str">
        <f>'All products and rates'!B65</f>
        <v>Off Campus</v>
      </c>
      <c r="C64" s="1346" t="str">
        <f>'All products and rates'!N65</f>
        <v>N/A</v>
      </c>
      <c r="D64" s="1319" t="str">
        <f>'All products and rates'!F65</f>
        <v>N/A</v>
      </c>
      <c r="E64" s="847" t="str">
        <f>'All products and rates'!G65</f>
        <v>N/A</v>
      </c>
      <c r="F64" s="848" t="str">
        <f>'All products and rates'!H65</f>
        <v>N/A</v>
      </c>
      <c r="G64" s="1296" t="str">
        <f>'All products and rates'!P65</f>
        <v>N/A</v>
      </c>
      <c r="H64" s="1296" t="str">
        <f>'All products and rates'!Q65</f>
        <v>N/A</v>
      </c>
      <c r="I64" s="808">
        <f>'All products and rates'!S65</f>
        <v>149.72999999999999</v>
      </c>
    </row>
    <row r="65" spans="1:9" ht="14.75" customHeight="1" thickBot="1" x14ac:dyDescent="0.5">
      <c r="A65" s="1298" t="str">
        <f>HYPERLINK('All products and rates'!T66,'All products and rates'!A66)</f>
        <v>Market Square Building</v>
      </c>
      <c r="B65" s="1466"/>
      <c r="C65" s="1322" t="str">
        <f>'All products and rates'!N66</f>
        <v>N/A</v>
      </c>
      <c r="D65" s="1320" t="str">
        <f>'All products and rates'!F66</f>
        <v>N/A</v>
      </c>
      <c r="E65" s="1312" t="str">
        <f>'All products and rates'!G66</f>
        <v>non-OHSU</v>
      </c>
      <c r="F65" s="1313"/>
      <c r="G65" s="1297" t="str">
        <f>'All products and rates'!P66</f>
        <v>N/A</v>
      </c>
      <c r="H65" s="1297" t="str">
        <f>'All products and rates'!Q66</f>
        <v>N/A</v>
      </c>
      <c r="I65" s="809">
        <f>'All products and rates'!S66</f>
        <v>149.72999999999999</v>
      </c>
    </row>
    <row r="66" spans="1:9" ht="16.149999999999999" thickTop="1" x14ac:dyDescent="0.5">
      <c r="A66" s="1223" t="str">
        <f>'All products and rates'!A68</f>
        <v>Other parking products</v>
      </c>
      <c r="B66" s="4" t="str">
        <f>'All products and rates'!B68</f>
        <v>Location</v>
      </c>
      <c r="C66" s="174" t="str">
        <f>'All products and rates'!D68</f>
        <v>Description</v>
      </c>
      <c r="D66" s="131"/>
      <c r="E66" s="62"/>
      <c r="F66" s="148" t="str">
        <f>'All products and rates'!F68</f>
        <v>Rate</v>
      </c>
      <c r="G66" s="62"/>
      <c r="H66" s="62" t="str">
        <f>'All products and rates'!P68</f>
        <v>To acquire</v>
      </c>
      <c r="I66" s="712"/>
    </row>
    <row r="67" spans="1:9" ht="14.25" customHeight="1" x14ac:dyDescent="0.45">
      <c r="A67" s="1220" t="str">
        <f>HYPERLINK('All products and rates'!T69,'All products and rates'!A69)</f>
        <v>Motorcycle Parking</v>
      </c>
      <c r="B67" s="1452" t="str">
        <f>'All products and rates'!B69</f>
        <v>On campus</v>
      </c>
      <c r="C67" s="1089" t="str">
        <f>'All products and rates'!D69</f>
        <v>Requires OHSU Motorcycle permit</v>
      </c>
      <c r="D67" s="130"/>
      <c r="E67" s="130"/>
      <c r="F67" s="1264" t="str">
        <f>'All products and rates'!F69</f>
        <v>Free</v>
      </c>
      <c r="G67" s="132"/>
      <c r="H67" s="139" t="str">
        <f>HYPERLINK('All products and rates'!$T69,'All products and rates'!$P69)</f>
        <v>Request permit here</v>
      </c>
      <c r="I67" s="136"/>
    </row>
    <row r="68" spans="1:9" ht="14.25" customHeight="1" x14ac:dyDescent="0.45">
      <c r="A68" s="1215" t="str">
        <f>HYPERLINK('All products and rates'!T70,'All products and rates'!A70)</f>
        <v>Special Reserved (ADA, maternity)</v>
      </c>
      <c r="B68" s="1453"/>
      <c r="C68" s="1091" t="str">
        <f>'All products and rates'!D70</f>
        <v>Requires ADA permit or doctor's note</v>
      </c>
      <c r="D68" s="134"/>
      <c r="E68" s="134"/>
      <c r="F68" s="1265">
        <f>'All products and rates'!F70</f>
        <v>66</v>
      </c>
      <c r="G68" s="151" t="str">
        <f>'All products and rates'!G70</f>
        <v>per pay period</v>
      </c>
      <c r="H68" s="138" t="str">
        <f>HYPERLINK('All products and rates'!$T70,'All products and rates'!$P70)</f>
        <v>Request permit here</v>
      </c>
      <c r="I68" s="137"/>
    </row>
  </sheetData>
  <sheetProtection algorithmName="SHA-512" hashValue="Hx/+5pb+Rl+Tp/HN6tO50muFaA3JJ45KjE0iIU4cf6WwDUwTukkroWURz409usRAm/qCr35rpU+JwxwHd7wvdg==" saltValue="Ev2kW0HPeWl4uKJGAs/TDQ==" spinCount="100000" sheet="1" sort="0" autoFilter="0"/>
  <mergeCells count="12">
    <mergeCell ref="B67:B68"/>
    <mergeCell ref="B32:B47"/>
    <mergeCell ref="B48:B58"/>
    <mergeCell ref="A1:I1"/>
    <mergeCell ref="C26:C27"/>
    <mergeCell ref="E26:F26"/>
    <mergeCell ref="G26:H26"/>
    <mergeCell ref="E27:F27"/>
    <mergeCell ref="G27:H27"/>
    <mergeCell ref="B64:B65"/>
    <mergeCell ref="B59:B63"/>
    <mergeCell ref="I26:I27"/>
  </mergeCells>
  <conditionalFormatting sqref="C64:C65">
    <cfRule type="containsText" dxfId="24" priority="7" operator="containsText" text="N/A">
      <formula>NOT(ISERROR(SEARCH("N/A",C64)))</formula>
    </cfRule>
  </conditionalFormatting>
  <conditionalFormatting sqref="C30:I30">
    <cfRule type="containsText" dxfId="23" priority="1" operator="containsText" text="N/A">
      <formula>NOT(ISERROR(SEARCH("N/A",C30)))</formula>
    </cfRule>
  </conditionalFormatting>
  <conditionalFormatting sqref="D65:E65">
    <cfRule type="containsText" dxfId="22" priority="5" operator="containsText" text="N/A">
      <formula>NOT(ISERROR(SEARCH("N/A",D65)))</formula>
    </cfRule>
  </conditionalFormatting>
  <conditionalFormatting sqref="D64:F64">
    <cfRule type="containsText" dxfId="21" priority="4" operator="containsText" text="N/A">
      <formula>NOT(ISERROR(SEARCH("N/A",D64)))</formula>
    </cfRule>
  </conditionalFormatting>
  <conditionalFormatting sqref="G64:H65">
    <cfRule type="containsText" dxfId="20" priority="2" operator="containsText" text="N/A">
      <formula>NOT(ISERROR(SEARCH("N/A",G64)))</formula>
    </cfRule>
  </conditionalFormatting>
  <hyperlinks>
    <hyperlink ref="C26:C27" r:id="rId1" display="Wage Based Reservations" xr:uid="{C5884287-BD5A-4059-8BC9-2D3D77725E1B}"/>
  </hyperlinks>
  <pageMargins left="0.25" right="0.25" top="0.44791666666666669" bottom="0.75" header="0.3" footer="0.3"/>
  <pageSetup scale="64" orientation="portrait" horizontalDpi="300" verticalDpi="300"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92D050"/>
    <pageSetUpPr fitToPage="1"/>
  </sheetPr>
  <dimension ref="A1:L68"/>
  <sheetViews>
    <sheetView showGridLines="0" showRuler="0" zoomScale="110" zoomScaleNormal="110" zoomScaleSheetLayoutView="100" zoomScalePageLayoutView="110" workbookViewId="0">
      <selection activeCell="A3" sqref="A3:XFD3"/>
    </sheetView>
  </sheetViews>
  <sheetFormatPr defaultRowHeight="14.25" x14ac:dyDescent="0.45"/>
  <cols>
    <col min="1" max="1" width="31.796875" customWidth="1"/>
    <col min="2" max="3" width="17.796875" customWidth="1"/>
    <col min="4" max="4" width="15.796875" customWidth="1"/>
    <col min="5" max="5" width="6.796875" customWidth="1"/>
    <col min="6" max="6" width="16.33203125" customWidth="1"/>
    <col min="7" max="7" width="12.19921875" customWidth="1"/>
    <col min="8" max="8" width="11" customWidth="1"/>
    <col min="9" max="9" width="16.6640625" customWidth="1"/>
    <col min="11" max="11" width="9" customWidth="1"/>
    <col min="12" max="12" width="14.19921875" customWidth="1"/>
    <col min="15" max="15" width="13.19921875" customWidth="1"/>
  </cols>
  <sheetData>
    <row r="1" spans="1:11" ht="29.25" customHeight="1" x14ac:dyDescent="1">
      <c r="A1" s="1545" t="s">
        <v>146</v>
      </c>
      <c r="B1" s="1545"/>
      <c r="C1" s="1545"/>
      <c r="D1" s="1545"/>
      <c r="E1" s="1545"/>
      <c r="F1" s="1545"/>
      <c r="G1" s="1545"/>
      <c r="H1" s="1545"/>
      <c r="I1" s="1545"/>
    </row>
    <row r="2" spans="1:11" ht="21.75" customHeight="1" x14ac:dyDescent="1">
      <c r="A2" s="257" t="str">
        <f>'All products and rates'!A2</f>
        <v>Updated:</v>
      </c>
      <c r="B2" s="1443">
        <f ca="1">TODAY()</f>
        <v>46232</v>
      </c>
      <c r="C2" s="67"/>
      <c r="D2" s="67"/>
      <c r="E2" s="67"/>
      <c r="F2" s="67" t="str">
        <f>'All products and rates'!O29</f>
        <v>&gt;$201,775</v>
      </c>
      <c r="G2" s="67"/>
      <c r="H2" s="67"/>
      <c r="I2" s="67"/>
      <c r="J2" s="13"/>
      <c r="K2" s="13"/>
    </row>
    <row r="3" spans="1:11" x14ac:dyDescent="0.45">
      <c r="A3" t="str">
        <f>'All products and rates'!A4</f>
        <v>Click on each program or product for more information.</v>
      </c>
      <c r="C3" s="12" t="str">
        <f>HYPERLINK('All products and rates'!$T4,'All products and rates'!E4)</f>
        <v>More on how Wage Based Reservation Parking is determined here.</v>
      </c>
      <c r="H3" s="68"/>
    </row>
    <row r="4" spans="1:11" ht="27" customHeight="1" x14ac:dyDescent="0.75">
      <c r="A4" s="8" t="str">
        <f>'All products and rates'!A5</f>
        <v>BIKE AND WALK</v>
      </c>
      <c r="B4" s="239" t="str">
        <f>'All products and rates'!B5</f>
        <v>Where to acquire</v>
      </c>
      <c r="C4" s="239" t="str">
        <f>'All products and rates'!D5</f>
        <v>Eligibility</v>
      </c>
      <c r="D4" s="239"/>
      <c r="E4" s="239" t="str">
        <f>'All products and rates'!G5</f>
        <v>Rate</v>
      </c>
      <c r="F4" s="239"/>
      <c r="G4" s="239" t="str">
        <f>'All products and rates'!K5</f>
        <v>Description</v>
      </c>
      <c r="H4" s="7"/>
      <c r="I4" s="7"/>
    </row>
    <row r="5" spans="1:11" x14ac:dyDescent="0.45">
      <c r="A5" s="1198" t="str">
        <f>HYPERLINK('All products and rates'!$T6,'All products and rates'!A6)</f>
        <v>Bike Valet</v>
      </c>
      <c r="B5" s="304" t="str">
        <f>HYPERLINK('All products and rates'!$T6,'All products and rates'!B6)</f>
        <v>Go By Bike</v>
      </c>
      <c r="C5" s="236" t="str">
        <f>'All products and rates'!D6</f>
        <v>General public</v>
      </c>
      <c r="D5" s="234"/>
      <c r="E5" s="238" t="str">
        <f>'All products and rates'!G6</f>
        <v>free</v>
      </c>
      <c r="F5" s="234"/>
      <c r="G5" s="236" t="str">
        <f>'All products and rates'!K6</f>
        <v>Weekdays 5:30am-9:30pm at South Waterfront tram terminal</v>
      </c>
      <c r="H5" s="234"/>
      <c r="I5" s="237"/>
    </row>
    <row r="6" spans="1:11" x14ac:dyDescent="0.45">
      <c r="A6" s="1199" t="str">
        <f>HYPERLINK('All products and rates'!T7,'All products and rates'!A7)</f>
        <v>Cash incentive to walk</v>
      </c>
      <c r="B6" s="305" t="str">
        <f>HYPERLINK('All products and rates'!$T7,'All products and rates'!B7)</f>
        <v>MyCommute</v>
      </c>
      <c r="C6" s="301" t="str">
        <f>'All products and rates'!D7</f>
        <v>OHSU members at eligible OHSU sites</v>
      </c>
      <c r="D6" s="243"/>
      <c r="E6" s="296">
        <f>'All products and rates'!G7</f>
        <v>1.5</v>
      </c>
      <c r="F6" s="243" t="str">
        <f>'All products and rates'!H7</f>
        <v>incentive per weekday</v>
      </c>
      <c r="G6" s="301" t="str">
        <f>'All products and rates'!K7</f>
        <v>Log eligible inbound weekday trips on MyCommute</v>
      </c>
      <c r="H6" s="243"/>
      <c r="I6" s="275"/>
    </row>
    <row r="7" spans="1:11" x14ac:dyDescent="0.45">
      <c r="A7" s="1200" t="str">
        <f>HYPERLINK('All products and rates'!T8,'All products and rates'!A8)</f>
        <v>Cash incentive to bike or scooter</v>
      </c>
      <c r="B7" s="306" t="str">
        <f>HYPERLINK('All products and rates'!$T8,'All products and rates'!B8)</f>
        <v>MyCommute</v>
      </c>
      <c r="C7" s="236" t="str">
        <f>'All products and rates'!D8</f>
        <v>OHSU members at eligible OHSU sites</v>
      </c>
      <c r="D7" s="234"/>
      <c r="E7" s="297">
        <f>'All products and rates'!G8</f>
        <v>3</v>
      </c>
      <c r="F7" s="234" t="str">
        <f>'All products and rates'!H8</f>
        <v>incentive per weekday</v>
      </c>
      <c r="G7" s="236" t="str">
        <f>'All products and rates'!K8</f>
        <v>Log eligible inbound weekday trips on MyCommute</v>
      </c>
      <c r="H7" s="234"/>
      <c r="I7" s="237"/>
    </row>
    <row r="8" spans="1:11" x14ac:dyDescent="0.45">
      <c r="A8" s="1199" t="str">
        <f>HYPERLINK('All products and rates'!T9,'All products and rates'!A9)</f>
        <v>Facility: Marquam Hill</v>
      </c>
      <c r="B8" s="305" t="str">
        <f>HYPERLINK('All products and rates'!$T9,'All products and rates'!B9)</f>
        <v>ohsu.edu/bike</v>
      </c>
      <c r="C8" s="301" t="str">
        <f>'All products and rates'!D9</f>
        <v>OHSU badge and active permit</v>
      </c>
      <c r="D8" s="243"/>
      <c r="E8" s="298" t="str">
        <f>'All products and rates'!G9</f>
        <v>free</v>
      </c>
      <c r="F8" s="243" t="str">
        <f>'All products and rates'!H9</f>
        <v>with permit</v>
      </c>
      <c r="G8" s="301" t="str">
        <f>'All products and rates'!K9</f>
        <v>Badge-access bike parking</v>
      </c>
      <c r="H8" s="243"/>
      <c r="I8" s="275"/>
    </row>
    <row r="9" spans="1:11" x14ac:dyDescent="0.45">
      <c r="A9" s="1200" t="str">
        <f>HYPERLINK('All products and rates'!T10,'All products and rates'!A10)</f>
        <v>Facility: South Waterfront</v>
      </c>
      <c r="B9" s="306" t="str">
        <f>HYPERLINK('All products and rates'!$T10,'All products and rates'!B10)</f>
        <v>ohsu.edu/bike</v>
      </c>
      <c r="C9" s="236" t="str">
        <f>'All products and rates'!D10</f>
        <v>OHSU badge and active permit</v>
      </c>
      <c r="D9" s="234"/>
      <c r="E9" s="299">
        <f>'All products and rates'!G10</f>
        <v>2.31</v>
      </c>
      <c r="F9" s="234" t="str">
        <f>'All products and rates'!H10</f>
        <v>cost per pay period</v>
      </c>
      <c r="G9" s="236" t="str">
        <f>'All products and rates'!K10</f>
        <v>Badge-access bike parking, shower, towel, locker</v>
      </c>
      <c r="H9" s="234"/>
      <c r="I9" s="237"/>
    </row>
    <row r="10" spans="1:11" x14ac:dyDescent="0.45">
      <c r="A10" s="1199" t="str">
        <f>HYPERLINK('All products and rates'!T11,'All products and rates'!A11)</f>
        <v>Loaner Bike</v>
      </c>
      <c r="B10" s="305" t="str">
        <f>HYPERLINK('All products and rates'!$T11,'All products and rates'!B11)</f>
        <v>Go By Bike</v>
      </c>
      <c r="C10" s="301" t="str">
        <f>'All products and rates'!D11</f>
        <v>OHSU email and waitlist call off</v>
      </c>
      <c r="D10" s="243"/>
      <c r="E10" s="298" t="str">
        <f>'All products and rates'!G11</f>
        <v>free</v>
      </c>
      <c r="F10" s="243" t="str">
        <f>'All products and rates'!H11</f>
        <v>30 day loan</v>
      </c>
      <c r="G10" s="301" t="str">
        <f>'All products and rates'!K11</f>
        <v>Loaner bike, equipment and voucher</v>
      </c>
      <c r="H10" s="243"/>
      <c r="I10" s="275"/>
    </row>
    <row r="11" spans="1:11" x14ac:dyDescent="0.45">
      <c r="A11" s="1200" t="str">
        <f>HYPERLINK('All products and rates'!T12,'All products and rates'!A12)</f>
        <v>Loaner E-Bike</v>
      </c>
      <c r="B11" s="306" t="str">
        <f>HYPERLINK('All products and rates'!$T12,'All products and rates'!B12)</f>
        <v>Go By Bike</v>
      </c>
      <c r="C11" s="236" t="str">
        <f>'All products and rates'!D12</f>
        <v>OHSU email and waitlist call off</v>
      </c>
      <c r="D11" s="234"/>
      <c r="E11" s="238" t="str">
        <f>'All products and rates'!G12</f>
        <v>free</v>
      </c>
      <c r="F11" s="234" t="str">
        <f>'All products and rates'!H12</f>
        <v>14 day loan</v>
      </c>
      <c r="G11" s="236" t="str">
        <f>'All products and rates'!K12</f>
        <v>Loaner e-bike, equipment and voucher</v>
      </c>
      <c r="H11" s="234"/>
      <c r="I11" s="237"/>
    </row>
    <row r="12" spans="1:11" x14ac:dyDescent="0.45">
      <c r="A12" s="1199" t="str">
        <f>HYPERLINK('All products and rates'!T13,'All products and rates'!A13)</f>
        <v>Subsidy: Bike</v>
      </c>
      <c r="B12" s="305" t="str">
        <f>HYPERLINK('All products and rates'!$T13,'All products and rates'!B13)</f>
        <v>customer service</v>
      </c>
      <c r="C12" s="301" t="str">
        <f>'All products and rates'!D13</f>
        <v>OHSU email and eligible purchase at partner shops</v>
      </c>
      <c r="D12" s="243"/>
      <c r="E12" s="286">
        <f>'All products and rates'!G13</f>
        <v>100</v>
      </c>
      <c r="F12" s="243" t="str">
        <f>'All products and rates'!H13</f>
        <v>one time voucher</v>
      </c>
      <c r="G12" s="301" t="str">
        <f>'All products and rates'!K13</f>
        <v xml:space="preserve">For purchase of a bike for an member's OHSU commute </v>
      </c>
      <c r="H12" s="243"/>
      <c r="I12" s="275"/>
    </row>
    <row r="13" spans="1:11" x14ac:dyDescent="0.45">
      <c r="A13" s="1200" t="str">
        <f>HYPERLINK('All products and rates'!T14,'All products and rates'!A14)</f>
        <v>Subsidy: E-Bike</v>
      </c>
      <c r="B13" s="306" t="str">
        <f>HYPERLINK('All products and rates'!$T14,'All products and rates'!B14)</f>
        <v>customer service</v>
      </c>
      <c r="C13" s="236" t="str">
        <f>'All products and rates'!D14</f>
        <v>OHSU email and eligible purchase at partner shops</v>
      </c>
      <c r="D13" s="234"/>
      <c r="E13" s="300">
        <f>'All products and rates'!G14</f>
        <v>200</v>
      </c>
      <c r="F13" s="234" t="str">
        <f>'All products and rates'!H14</f>
        <v>one time voucher</v>
      </c>
      <c r="G13" s="236" t="str">
        <f>'All products and rates'!K14</f>
        <v xml:space="preserve">For purchase of an e- bike for an member's OHSU commute </v>
      </c>
      <c r="H13" s="234"/>
      <c r="I13" s="307"/>
    </row>
    <row r="14" spans="1:11" ht="26.25" customHeight="1" x14ac:dyDescent="0.75">
      <c r="A14" s="1201" t="str">
        <f>'All products and rates'!A15</f>
        <v>PUBLIC TRANSIT</v>
      </c>
      <c r="B14" s="240" t="str">
        <f>'All products and rates'!B15</f>
        <v>Where to acquire</v>
      </c>
      <c r="C14" s="240" t="str">
        <f>'All products and rates'!D15</f>
        <v>Eligibility</v>
      </c>
      <c r="D14" s="240"/>
      <c r="E14" s="240" t="str">
        <f>'All products and rates'!G15</f>
        <v>Rate</v>
      </c>
      <c r="F14" s="240"/>
      <c r="G14" s="240" t="str">
        <f>'All products and rates'!K15</f>
        <v>Description</v>
      </c>
      <c r="H14" s="6"/>
      <c r="I14" s="276"/>
    </row>
    <row r="15" spans="1:11" x14ac:dyDescent="0.45">
      <c r="A15" s="1202" t="str">
        <f>HYPERLINK('All products and rates'!T16,'All products and rates'!A16)</f>
        <v>Cash incentive to ride transit</v>
      </c>
      <c r="B15" s="305" t="str">
        <f>HYPERLINK('All products and rates'!$T16,'All products and rates'!B16)</f>
        <v>MyCommute</v>
      </c>
      <c r="C15" s="233" t="str">
        <f>'All products and rates'!D16</f>
        <v>OHSU members at eligible OHSU sites</v>
      </c>
      <c r="D15" s="221"/>
      <c r="E15" s="289">
        <f>'All products and rates'!G16</f>
        <v>1.5</v>
      </c>
      <c r="F15" s="217" t="str">
        <f>'All products and rates'!H16</f>
        <v>incentive per weekday</v>
      </c>
      <c r="G15" s="219" t="str">
        <f>'All products and rates'!K16</f>
        <v>Log eligible inbound weekday trips on MyCommute</v>
      </c>
      <c r="H15" s="218"/>
      <c r="I15" s="220"/>
    </row>
    <row r="16" spans="1:11" x14ac:dyDescent="0.45">
      <c r="A16" s="1203" t="str">
        <f>HYPERLINK('All products and rates'!T17,'All products and rates'!A17)</f>
        <v>C-Tran Express Hop</v>
      </c>
      <c r="B16" s="304" t="str">
        <f>HYPERLINK('All products and rates'!$T17,'All products and rates'!B17)</f>
        <v>customer service</v>
      </c>
      <c r="C16" s="235" t="str">
        <f>'All products and rates'!D17</f>
        <v>OHSU badge</v>
      </c>
      <c r="D16" s="222"/>
      <c r="E16" s="290">
        <f>'All products and rates'!G17</f>
        <v>385</v>
      </c>
      <c r="F16" s="222" t="str">
        <f>'All products and rates'!H17</f>
        <v>cost per transit year</v>
      </c>
      <c r="G16" s="223" t="str">
        <f>'All products and rates'!K17</f>
        <v>Vancouver to Portland rush hour transit service</v>
      </c>
      <c r="H16" s="216"/>
      <c r="I16" s="224"/>
    </row>
    <row r="17" spans="1:11" x14ac:dyDescent="0.45">
      <c r="A17" s="1204" t="str">
        <f>HYPERLINK('All products and rates'!T18,'All products and rates'!A18)</f>
        <v>Portland Aerial Tram</v>
      </c>
      <c r="B17" s="305" t="str">
        <f>HYPERLINK('All products and rates'!$T18,'All products and rates'!B18)</f>
        <v>onsite</v>
      </c>
      <c r="C17" s="226" t="str">
        <f>'All products and rates'!D18</f>
        <v>OHSU badge or patient pass</v>
      </c>
      <c r="D17" s="225"/>
      <c r="E17" s="291" t="str">
        <f>'All products and rates'!G18</f>
        <v>free</v>
      </c>
      <c r="F17" s="225" t="str">
        <f>'All products and rates'!H18</f>
        <v>OHSU badge is fare</v>
      </c>
      <c r="G17" s="226" t="str">
        <f>'All products and rates'!K18</f>
        <v>Connects Marquam Hill, South Waterfront</v>
      </c>
      <c r="H17" s="225"/>
      <c r="I17" s="227"/>
    </row>
    <row r="18" spans="1:11" x14ac:dyDescent="0.45">
      <c r="A18" s="1205" t="str">
        <f>HYPERLINK('All products and rates'!T19,'All products and rates'!A19)</f>
        <v>Portland Streetcar</v>
      </c>
      <c r="B18" s="304" t="str">
        <f>HYPERLINK('All products and rates'!$T19,'All products and rates'!B19)</f>
        <v>customer service</v>
      </c>
      <c r="C18" s="228" t="str">
        <f>'All products and rates'!D19</f>
        <v>OHSU badge</v>
      </c>
      <c r="D18" s="128"/>
      <c r="E18" s="292" t="str">
        <f>'All products and rates'!G19</f>
        <v>free</v>
      </c>
      <c r="F18" s="128" t="str">
        <f>'All products and rates'!H19</f>
        <v>OHSU badge is fare</v>
      </c>
      <c r="G18" s="228" t="str">
        <f>'All products and rates'!K19</f>
        <v>Unlimited trips on central Portland transit service</v>
      </c>
      <c r="H18" s="128"/>
      <c r="I18" s="229"/>
    </row>
    <row r="19" spans="1:11" x14ac:dyDescent="0.45">
      <c r="A19" s="1204" t="str">
        <f>HYPERLINK('All products and rates'!T20,'All products and rates'!A20)</f>
        <v>TriMet Hop</v>
      </c>
      <c r="B19" s="305" t="str">
        <f>HYPERLINK('All products and rates'!$T20,'All products and rates'!B20)</f>
        <v>customer service</v>
      </c>
      <c r="C19" s="226" t="str">
        <f>'All products and rates'!D20</f>
        <v>OHSU badge</v>
      </c>
      <c r="D19" s="225"/>
      <c r="E19" s="293">
        <f>'All products and rates'!G20</f>
        <v>50</v>
      </c>
      <c r="F19" s="225" t="str">
        <f>'All products and rates'!H20</f>
        <v>per transit year</v>
      </c>
      <c r="G19" s="226" t="str">
        <f>'All products and rates'!K20</f>
        <v>Unlimited trips on regional transit service</v>
      </c>
      <c r="H19" s="225"/>
      <c r="I19" s="227"/>
    </row>
    <row r="20" spans="1:11" x14ac:dyDescent="0.45">
      <c r="A20" s="1205" t="str">
        <f>HYPERLINK('All products and rates'!T21,'All products and rates'!A21)</f>
        <v>TriMet Hop: ONA, AFSCME, UA, GRU</v>
      </c>
      <c r="B20" s="304" t="str">
        <f>HYPERLINK('All products and rates'!$T21,'All products and rates'!B21)</f>
        <v>customer service</v>
      </c>
      <c r="C20" s="228" t="str">
        <f>'All products and rates'!D21</f>
        <v>OHSU badge + first Hop pass</v>
      </c>
      <c r="D20" s="128"/>
      <c r="E20" s="294">
        <f>'All products and rates'!G21</f>
        <v>25</v>
      </c>
      <c r="F20" s="128" t="str">
        <f>'All products and rates'!H21</f>
        <v>per transit year</v>
      </c>
      <c r="G20" s="228" t="str">
        <f>'All products and rates'!K21</f>
        <v>First Hop card only; Unlimited trips on regional transit service</v>
      </c>
      <c r="H20" s="128"/>
      <c r="I20" s="229"/>
    </row>
    <row r="21" spans="1:11" x14ac:dyDescent="0.45">
      <c r="A21" s="1253" t="str">
        <f>HYPERLINK('All products and rates'!T22,'All products and rates'!A22)</f>
        <v>TriMet Hop: Medical Assistant</v>
      </c>
      <c r="B21" s="305" t="str">
        <f>HYPERLINK('All products and rates'!$T22,'All products and rates'!B22)</f>
        <v>customer service</v>
      </c>
      <c r="C21" s="231" t="str">
        <f>'All products and rates'!D22</f>
        <v>Medical Assistant</v>
      </c>
      <c r="D21" s="230"/>
      <c r="E21" s="295" t="str">
        <f>'All products and rates'!G22</f>
        <v>free</v>
      </c>
      <c r="F21" s="230" t="str">
        <f>'All products and rates'!H22</f>
        <v>billed to dept</v>
      </c>
      <c r="G21" s="231" t="str">
        <f>'All products and rates'!K22</f>
        <v>Unlimited trips on regional transit service</v>
      </c>
      <c r="H21" s="230"/>
      <c r="I21" s="232"/>
    </row>
    <row r="22" spans="1:11" ht="25.5" x14ac:dyDescent="0.75">
      <c r="A22" s="1207" t="str">
        <f>'All products and rates'!A23</f>
        <v>RIDES</v>
      </c>
      <c r="B22" s="241" t="str">
        <f>'All products and rates'!B23</f>
        <v>Where to acquire</v>
      </c>
      <c r="C22" s="241" t="str">
        <f>'All products and rates'!D23</f>
        <v>Eligibility</v>
      </c>
      <c r="D22" s="241"/>
      <c r="E22" s="241" t="str">
        <f>'All products and rates'!G23</f>
        <v>Rate</v>
      </c>
      <c r="F22" s="241"/>
      <c r="G22" s="241" t="str">
        <f>'All products and rates'!K23</f>
        <v>Description</v>
      </c>
      <c r="H22" s="241"/>
      <c r="I22" s="277"/>
    </row>
    <row r="23" spans="1:11" x14ac:dyDescent="0.45">
      <c r="A23" s="1199" t="str">
        <f>HYPERLINK('All products and rates'!T24,'All products and rates'!A24)</f>
        <v>OHSU Carpool app</v>
      </c>
      <c r="B23" s="305" t="str">
        <f>HYPERLINK('All products and rates'!$T24,'All products and rates'!B24)</f>
        <v>ohsu.edu/carpool</v>
      </c>
      <c r="C23" s="301" t="str">
        <f>'All products and rates'!D24</f>
        <v>Rides completed via OHSU Carpool app</v>
      </c>
      <c r="D23" s="243"/>
      <c r="E23" s="286">
        <f>'All products and rates'!G24</f>
        <v>3</v>
      </c>
      <c r="F23" s="243" t="str">
        <f>'All products and rates'!H24</f>
        <v>cash to drive; free to ride</v>
      </c>
      <c r="G23" s="301" t="str">
        <f>'All products and rates'!K24</f>
        <v>Match with rides via app</v>
      </c>
      <c r="H23" s="243"/>
      <c r="I23" s="275"/>
    </row>
    <row r="24" spans="1:11" x14ac:dyDescent="0.45">
      <c r="A24" s="1198" t="str">
        <f>HYPERLINK('All products and rates'!T25,'All products and rates'!A25)</f>
        <v>Guaranteed Ride Home</v>
      </c>
      <c r="B24" s="304" t="str">
        <f>HYPERLINK('All products and rates'!$T25,'All products and rates'!B25)</f>
        <v>MyCommute</v>
      </c>
      <c r="C24" s="302" t="str">
        <f>'All products and rates'!D25</f>
        <v>MyCommute member</v>
      </c>
      <c r="D24" s="234"/>
      <c r="E24" s="287" t="str">
        <f>'All products and rates'!G25</f>
        <v>free</v>
      </c>
      <c r="F24" s="234" t="str">
        <f>'All products and rates'!H25</f>
        <v>3 rides per year</v>
      </c>
      <c r="G24" s="236" t="str">
        <f>'All products and rates'!K25</f>
        <v>Ride from work due to personal emergency.</v>
      </c>
      <c r="H24" s="234"/>
      <c r="I24" s="237"/>
    </row>
    <row r="25" spans="1:11" x14ac:dyDescent="0.45">
      <c r="A25" s="1199" t="str">
        <f>HYPERLINK('All products and rates'!T26,'All products and rates'!A26)</f>
        <v>Lyft Off</v>
      </c>
      <c r="B25" s="305" t="str">
        <f>HYPERLINK('All products and rates'!$T26,'All products and rates'!B26)</f>
        <v>o2.ohsu.edu/lyftoff</v>
      </c>
      <c r="C25" s="303" t="str">
        <f>'All products and rates'!D26</f>
        <v>9pm-5:30am to/from campus</v>
      </c>
      <c r="D25" s="243"/>
      <c r="E25" s="288">
        <f>'All products and rates'!G26</f>
        <v>20</v>
      </c>
      <c r="F25" s="243" t="str">
        <f>'All products and rates'!H26</f>
        <v>credit per shift</v>
      </c>
      <c r="G25" s="301" t="str">
        <f>'All products and rates'!K26</f>
        <v>9pm-5:30am for eligible trips.</v>
      </c>
      <c r="H25" s="243"/>
      <c r="I25" s="275"/>
    </row>
    <row r="26" spans="1:11" ht="24" customHeight="1" x14ac:dyDescent="0.55000000000000004">
      <c r="A26" s="1254" t="str">
        <f>HYPERLINK('All products and rates'!T28,'All products and rates'!A28)</f>
        <v>PARKING facilities</v>
      </c>
      <c r="B26" s="4"/>
      <c r="C26" s="1458" t="s">
        <v>80</v>
      </c>
      <c r="D26" s="81" t="str">
        <f>HYPERLINK('All products and rates'!$T$30,'All products and rates'!$F$29)</f>
        <v>HONK</v>
      </c>
      <c r="E26" s="1475" t="s">
        <v>79</v>
      </c>
      <c r="F26" s="1513"/>
      <c r="G26" s="1475" t="s">
        <v>81</v>
      </c>
      <c r="H26" s="1513"/>
      <c r="I26" s="278" t="s">
        <v>56</v>
      </c>
      <c r="J26" s="11"/>
      <c r="K26" s="11"/>
    </row>
    <row r="27" spans="1:11" ht="36.75" customHeight="1" thickBot="1" x14ac:dyDescent="0.5">
      <c r="A27" s="1210" t="str" cm="1">
        <f t="array" ref="A27:B27">'All products and rates'!A29:B29</f>
        <v>Calendar year maximum charges                        for Wage Based Daily Reservations,           and/or Guaranteed Daily Parking:</v>
      </c>
      <c r="B27" s="282">
        <v>3727.9</v>
      </c>
      <c r="C27" s="1458"/>
      <c r="D27" s="65" t="s">
        <v>149</v>
      </c>
      <c r="E27" s="1478" t="s">
        <v>164</v>
      </c>
      <c r="F27" s="1498"/>
      <c r="G27" s="1478" t="str">
        <f>'All products and rates'!P29</f>
        <v>Guaranteed Daily Parking</v>
      </c>
      <c r="H27" s="1498"/>
      <c r="I27" s="279"/>
      <c r="J27" s="11"/>
      <c r="K27" s="11"/>
    </row>
    <row r="28" spans="1:11" ht="15" thickTop="1" thickBot="1" x14ac:dyDescent="0.5">
      <c r="A28" s="1255"/>
      <c r="B28" s="198"/>
      <c r="C28" s="504" t="s">
        <v>147</v>
      </c>
      <c r="D28" s="192"/>
      <c r="E28" s="1543"/>
      <c r="F28" s="1544"/>
      <c r="G28" s="63"/>
      <c r="H28" s="64"/>
      <c r="I28" s="279"/>
      <c r="J28" s="11"/>
      <c r="K28" s="11"/>
    </row>
    <row r="29" spans="1:11" ht="16.5" thickTop="1" thickBot="1" x14ac:dyDescent="0.55000000000000004">
      <c r="A29" s="1212" t="str">
        <f>'All products and rates'!A30</f>
        <v>Facility</v>
      </c>
      <c r="B29" s="1115" t="str">
        <f>'All products and rates'!B30</f>
        <v>Campus</v>
      </c>
      <c r="C29" s="510" t="s">
        <v>83</v>
      </c>
      <c r="D29" s="74" t="str">
        <f>'All products and rates'!F30</f>
        <v>Daily</v>
      </c>
      <c r="E29" s="57" t="s">
        <v>82</v>
      </c>
      <c r="F29" s="1114" t="str">
        <f>'All products and rates'!H30</f>
        <v>Daily (5+ hours)</v>
      </c>
      <c r="G29" s="58" t="str">
        <f>'All products and rates'!P30</f>
        <v>12am - 1pm</v>
      </c>
      <c r="H29" s="1113" t="str">
        <f>'All products and rates'!Q30</f>
        <v>1pm -     5pm</v>
      </c>
      <c r="I29" s="1418" t="s">
        <v>165</v>
      </c>
      <c r="J29" s="11"/>
      <c r="K29" s="11"/>
    </row>
    <row r="30" spans="1:11" ht="26" customHeight="1" thickTop="1" thickBot="1" x14ac:dyDescent="0.5">
      <c r="A30" s="1208" t="str">
        <f>HYPERLINK('All products and rates'!T31,'All products and rates'!A31)</f>
        <v>Neveh Shalom</v>
      </c>
      <c r="B30" s="1444" t="str">
        <f>'All products and rates'!B31</f>
        <v>Marquam Hill via TriMet</v>
      </c>
      <c r="C30" s="670" t="str">
        <f>'All products and rates'!O31</f>
        <v>Free</v>
      </c>
      <c r="D30" s="713" t="str">
        <f>'All products and rates'!F31</f>
        <v>Free</v>
      </c>
      <c r="E30" s="736" t="str">
        <f>'All products and rates'!G31</f>
        <v>N/A</v>
      </c>
      <c r="F30" s="833" t="str">
        <f>'All products and rates'!H31</f>
        <v>Free</v>
      </c>
      <c r="G30" s="736" t="str">
        <f>'All products and rates'!P31</f>
        <v>N/A</v>
      </c>
      <c r="H30" s="737" t="str">
        <f>'All products and rates'!Q31</f>
        <v>N/A</v>
      </c>
      <c r="I30" s="505" t="s">
        <v>27</v>
      </c>
    </row>
    <row r="31" spans="1:11" ht="15" thickTop="1" thickBot="1" x14ac:dyDescent="0.5">
      <c r="A31" s="1213" t="str">
        <f>HYPERLINK('All products and rates'!T32,'All products and rates'!A32)</f>
        <v>After 1pm</v>
      </c>
      <c r="B31" s="582" t="str">
        <f>'All products and rates'!B32</f>
        <v>Various locations</v>
      </c>
      <c r="C31" s="671">
        <f>'All products and rates'!O32</f>
        <v>4</v>
      </c>
      <c r="D31" s="714" t="str">
        <f>'All products and rates'!F32</f>
        <v>N/A</v>
      </c>
      <c r="E31" s="738" t="str">
        <f>'All products and rates'!G32</f>
        <v>N/A</v>
      </c>
      <c r="F31" s="555" t="str">
        <f>'All products and rates'!H32</f>
        <v>N/A</v>
      </c>
      <c r="G31" s="738" t="str">
        <f>'All products and rates'!P32</f>
        <v>N/A</v>
      </c>
      <c r="H31" s="739" t="str">
        <f>'All products and rates'!Q32</f>
        <v>N/A</v>
      </c>
      <c r="I31" s="583" t="s">
        <v>4</v>
      </c>
    </row>
    <row r="32" spans="1:11" ht="15" customHeight="1" thickTop="1" x14ac:dyDescent="0.45">
      <c r="A32" s="1199" t="str">
        <f>HYPERLINK('All products and rates'!T33,'All products and rates'!A33)</f>
        <v>Garage A</v>
      </c>
      <c r="B32" s="1454" t="str">
        <f>'All products and rates'!B33</f>
        <v>Marquam Hill</v>
      </c>
      <c r="C32" s="672">
        <f>'All products and rates'!O33</f>
        <v>15.5</v>
      </c>
      <c r="D32" s="715" t="str">
        <f>'All products and rates'!F33</f>
        <v>N/A</v>
      </c>
      <c r="E32" s="740" t="str">
        <f>'All products and rates'!G33</f>
        <v>N/A</v>
      </c>
      <c r="F32" s="791" t="str">
        <f>'All products and rates'!H33</f>
        <v>N/A</v>
      </c>
      <c r="G32" s="740" t="str">
        <f>'All products and rates'!P33</f>
        <v>N/A</v>
      </c>
      <c r="H32" s="741" t="str">
        <f>'All products and rates'!Q33</f>
        <v>N/A</v>
      </c>
      <c r="I32" s="661" t="s">
        <v>4</v>
      </c>
    </row>
    <row r="33" spans="1:12" ht="15" customHeight="1" x14ac:dyDescent="0.45">
      <c r="A33" s="1214" t="str">
        <f>HYPERLINK('All products and rates'!T34,'All products and rates'!A34)</f>
        <v>Garage B</v>
      </c>
      <c r="B33" s="1454"/>
      <c r="C33" s="673" t="str">
        <f>'All products and rates'!O34</f>
        <v>N/A</v>
      </c>
      <c r="D33" s="716" t="str">
        <f>'All products and rates'!F34</f>
        <v>N/A</v>
      </c>
      <c r="E33" s="742" t="str">
        <f>'All products and rates'!G34</f>
        <v>N/A</v>
      </c>
      <c r="F33" s="563" t="str">
        <f>'All products and rates'!H34</f>
        <v>N/A</v>
      </c>
      <c r="G33" s="742" t="str">
        <f>'All products and rates'!P34</f>
        <v>N/A</v>
      </c>
      <c r="H33" s="743" t="str">
        <f>'All products and rates'!Q34</f>
        <v>N/A</v>
      </c>
      <c r="I33" s="662" t="s">
        <v>4</v>
      </c>
    </row>
    <row r="34" spans="1:12" ht="15" customHeight="1" x14ac:dyDescent="0.45">
      <c r="A34" s="1215" t="str">
        <f>HYPERLINK('All products and rates'!T35,'All products and rates'!A35)</f>
        <v>Garage C</v>
      </c>
      <c r="B34" s="1454"/>
      <c r="C34" s="674">
        <f>'All products and rates'!O35</f>
        <v>15.5</v>
      </c>
      <c r="D34" s="717" t="str">
        <f>'All products and rates'!F35</f>
        <v>N/A</v>
      </c>
      <c r="E34" s="744">
        <f>'All products and rates'!G35</f>
        <v>3</v>
      </c>
      <c r="F34" s="946" t="str">
        <f>'All products and rates'!H35</f>
        <v>3 hour max</v>
      </c>
      <c r="G34" s="861">
        <f>'All products and rates'!P35</f>
        <v>17</v>
      </c>
      <c r="H34" s="862">
        <f>'All products and rates'!Q35</f>
        <v>7</v>
      </c>
      <c r="I34" s="662" t="s">
        <v>4</v>
      </c>
    </row>
    <row r="35" spans="1:12" ht="15" customHeight="1" x14ac:dyDescent="0.45">
      <c r="A35" s="1216" t="str">
        <f>HYPERLINK('All products and rates'!T36,'All products and rates'!A36)</f>
        <v>Garage D</v>
      </c>
      <c r="B35" s="1454"/>
      <c r="C35" s="675">
        <f>'All products and rates'!O36</f>
        <v>14.5</v>
      </c>
      <c r="D35" s="718">
        <f>'All products and rates'!F36</f>
        <v>16</v>
      </c>
      <c r="E35" s="746" t="str">
        <f>'All products and rates'!G36</f>
        <v>N/A</v>
      </c>
      <c r="F35" s="562" t="str">
        <f>'All products and rates'!H36</f>
        <v>N/A</v>
      </c>
      <c r="G35" s="748">
        <f>'All products and rates'!P36</f>
        <v>17</v>
      </c>
      <c r="H35" s="754">
        <f>'All products and rates'!Q36</f>
        <v>7</v>
      </c>
      <c r="I35" s="662" t="s">
        <v>4</v>
      </c>
    </row>
    <row r="36" spans="1:12" ht="15" customHeight="1" x14ac:dyDescent="0.45">
      <c r="A36" s="1215" t="str">
        <f>HYPERLINK('All products and rates'!T37,'All products and rates'!A37)</f>
        <v>Garage E</v>
      </c>
      <c r="B36" s="1454"/>
      <c r="C36" s="674">
        <f>'All products and rates'!O37</f>
        <v>15.5</v>
      </c>
      <c r="D36" s="719" t="str">
        <f>'All products and rates'!F37</f>
        <v>N/A</v>
      </c>
      <c r="E36" s="742" t="str">
        <f>'All products and rates'!G37</f>
        <v>N/A</v>
      </c>
      <c r="F36" s="563" t="str">
        <f>'All products and rates'!H37</f>
        <v>N/A</v>
      </c>
      <c r="G36" s="746" t="str">
        <f>'All products and rates'!P37</f>
        <v>N/A</v>
      </c>
      <c r="H36" s="747" t="str">
        <f>'All products and rates'!Q37</f>
        <v>N/A</v>
      </c>
      <c r="I36" s="662" t="s">
        <v>4</v>
      </c>
    </row>
    <row r="37" spans="1:12" ht="15" customHeight="1" x14ac:dyDescent="0.45">
      <c r="A37" s="1216" t="str">
        <f>HYPERLINK('All products and rates'!T38,'All products and rates'!A38)</f>
        <v>Garage F</v>
      </c>
      <c r="B37" s="1454"/>
      <c r="C37" s="675">
        <f>'All products and rates'!O38</f>
        <v>14.5</v>
      </c>
      <c r="D37" s="718">
        <f>'All products and rates'!F38</f>
        <v>16</v>
      </c>
      <c r="E37" s="748">
        <f>'All products and rates'!G38</f>
        <v>3</v>
      </c>
      <c r="F37" s="947" t="str">
        <f>'All products and rates'!H38</f>
        <v>5 hour max</v>
      </c>
      <c r="G37" s="752" t="str">
        <f>'All products and rates'!P38</f>
        <v>N/A</v>
      </c>
      <c r="H37" s="753" t="str">
        <f>'All products and rates'!Q38</f>
        <v>N/A</v>
      </c>
      <c r="I37" s="662" t="s">
        <v>4</v>
      </c>
    </row>
    <row r="38" spans="1:12" ht="15" customHeight="1" x14ac:dyDescent="0.45">
      <c r="A38" s="1214" t="str">
        <f>HYPERLINK('All products and rates'!T39,'All products and rates'!A39)</f>
        <v>Garage G</v>
      </c>
      <c r="B38" s="1454"/>
      <c r="C38" s="673" t="str">
        <f>'All products and rates'!O39</f>
        <v>N/A</v>
      </c>
      <c r="D38" s="719" t="str">
        <f>'All products and rates'!F39</f>
        <v>N/A</v>
      </c>
      <c r="E38" s="750" t="str">
        <f>'All products and rates'!G39</f>
        <v>N/A</v>
      </c>
      <c r="F38" s="557" t="str">
        <f>'All products and rates'!H39</f>
        <v>N/A</v>
      </c>
      <c r="G38" s="752" t="str">
        <f>'All products and rates'!P39</f>
        <v>N/A</v>
      </c>
      <c r="H38" s="753" t="str">
        <f>'All products and rates'!Q39</f>
        <v>N/A</v>
      </c>
      <c r="I38" s="662" t="s">
        <v>4</v>
      </c>
    </row>
    <row r="39" spans="1:12" ht="15" customHeight="1" x14ac:dyDescent="0.45">
      <c r="A39" s="1216" t="str">
        <f>HYPERLINK('All products and rates'!T40,'All products and rates'!A40)</f>
        <v>Garage K</v>
      </c>
      <c r="B39" s="1454"/>
      <c r="C39" s="676">
        <f>'All products and rates'!O40</f>
        <v>15.5</v>
      </c>
      <c r="D39" s="718">
        <f>'All products and rates'!F40</f>
        <v>16</v>
      </c>
      <c r="E39" s="746" t="str">
        <f>'All products and rates'!G40</f>
        <v>N/A</v>
      </c>
      <c r="F39" s="562" t="str">
        <f>'All products and rates'!H40</f>
        <v>N/A</v>
      </c>
      <c r="G39" s="752" t="str">
        <f>'All products and rates'!P40</f>
        <v>N/A</v>
      </c>
      <c r="H39" s="753" t="str">
        <f>'All products and rates'!Q40</f>
        <v>N/A</v>
      </c>
      <c r="I39" s="662" t="s">
        <v>4</v>
      </c>
    </row>
    <row r="40" spans="1:12" ht="15" customHeight="1" x14ac:dyDescent="0.45">
      <c r="A40" s="1215" t="str">
        <f>HYPERLINK('All products and rates'!T41,'All products and rates'!A41)</f>
        <v>Lot 10</v>
      </c>
      <c r="B40" s="1454"/>
      <c r="C40" s="674">
        <f>'All products and rates'!O41</f>
        <v>15.5</v>
      </c>
      <c r="D40" s="720">
        <f>'All products and rates'!F41</f>
        <v>16</v>
      </c>
      <c r="E40" s="752" t="str">
        <f>'All products and rates'!G41</f>
        <v>N/A</v>
      </c>
      <c r="F40" s="568" t="str">
        <f>'All products and rates'!H41</f>
        <v>N/A</v>
      </c>
      <c r="G40" s="752" t="str">
        <f>'All products and rates'!P41</f>
        <v>N/A</v>
      </c>
      <c r="H40" s="753" t="str">
        <f>'All products and rates'!Q41</f>
        <v>N/A</v>
      </c>
      <c r="I40" s="662" t="s">
        <v>4</v>
      </c>
    </row>
    <row r="41" spans="1:12" ht="15" customHeight="1" x14ac:dyDescent="0.45">
      <c r="A41" s="1216" t="str">
        <f>HYPERLINK('All products and rates'!T42,'All products and rates'!A42)</f>
        <v>Lot 20</v>
      </c>
      <c r="B41" s="1454"/>
      <c r="C41" s="675">
        <f>'All products and rates'!O42</f>
        <v>14.5</v>
      </c>
      <c r="D41" s="721" t="str">
        <f>'All products and rates'!F42</f>
        <v>N/A</v>
      </c>
      <c r="E41" s="752" t="str">
        <f>'All products and rates'!G42</f>
        <v>N/A</v>
      </c>
      <c r="F41" s="568" t="str">
        <f>'All products and rates'!H42</f>
        <v>N/A</v>
      </c>
      <c r="G41" s="752" t="str">
        <f>'All products and rates'!P42</f>
        <v>N/A</v>
      </c>
      <c r="H41" s="753" t="str">
        <f>'All products and rates'!Q42</f>
        <v>N/A</v>
      </c>
      <c r="I41" s="662" t="s">
        <v>4</v>
      </c>
    </row>
    <row r="42" spans="1:12" ht="15" customHeight="1" x14ac:dyDescent="0.45">
      <c r="A42" s="1215" t="str">
        <f>HYPERLINK('All products and rates'!T43,'All products and rates'!A43)</f>
        <v>Lot 30</v>
      </c>
      <c r="B42" s="1454"/>
      <c r="C42" s="673" t="str">
        <f>'All products and rates'!O43</f>
        <v>N/A</v>
      </c>
      <c r="D42" s="717" t="str">
        <f>'All products and rates'!F43</f>
        <v>N/A</v>
      </c>
      <c r="E42" s="742" t="str">
        <f>'All products and rates'!G43</f>
        <v>N/A</v>
      </c>
      <c r="F42" s="563" t="str">
        <f>'All products and rates'!H43</f>
        <v>N/A</v>
      </c>
      <c r="G42" s="752" t="str">
        <f>'All products and rates'!P43</f>
        <v>N/A</v>
      </c>
      <c r="H42" s="753" t="str">
        <f>'All products and rates'!Q43</f>
        <v>N/A</v>
      </c>
      <c r="I42" s="662" t="s">
        <v>4</v>
      </c>
    </row>
    <row r="43" spans="1:12" ht="15" customHeight="1" x14ac:dyDescent="0.45">
      <c r="A43" s="1216" t="str">
        <f>HYPERLINK('All products and rates'!T44,'All products and rates'!A44)</f>
        <v>Lot 40</v>
      </c>
      <c r="B43" s="1454"/>
      <c r="C43" s="675">
        <f>'All products and rates'!O44</f>
        <v>12</v>
      </c>
      <c r="D43" s="718">
        <f>'All products and rates'!F44</f>
        <v>16</v>
      </c>
      <c r="E43" s="748">
        <f>'All products and rates'!G44</f>
        <v>3</v>
      </c>
      <c r="F43" s="558">
        <f>'All products and rates'!H44</f>
        <v>16</v>
      </c>
      <c r="G43" s="752" t="str">
        <f>'All products and rates'!P44</f>
        <v>N/A</v>
      </c>
      <c r="H43" s="753" t="str">
        <f>'All products and rates'!Q44</f>
        <v>N/A</v>
      </c>
      <c r="I43" s="662" t="s">
        <v>4</v>
      </c>
      <c r="L43" s="12"/>
    </row>
    <row r="44" spans="1:12" ht="15" customHeight="1" x14ac:dyDescent="0.45">
      <c r="A44" s="1215" t="str">
        <f>HYPERLINK('All products and rates'!T45,'All products and rates'!A45)</f>
        <v>Lot 50</v>
      </c>
      <c r="B44" s="1454"/>
      <c r="C44" s="677">
        <f>'All products and rates'!O45</f>
        <v>12</v>
      </c>
      <c r="D44" s="721" t="str">
        <f>'All products and rates'!F45</f>
        <v>N/A</v>
      </c>
      <c r="E44" s="746" t="str">
        <f>'All products and rates'!G45</f>
        <v>N/A</v>
      </c>
      <c r="F44" s="562" t="str">
        <f>'All products and rates'!H45</f>
        <v>N/A</v>
      </c>
      <c r="G44" s="752" t="str">
        <f>'All products and rates'!P45</f>
        <v>N/A</v>
      </c>
      <c r="H44" s="753" t="str">
        <f>'All products and rates'!Q45</f>
        <v>N/A</v>
      </c>
      <c r="I44" s="662" t="s">
        <v>4</v>
      </c>
    </row>
    <row r="45" spans="1:12" ht="15" customHeight="1" x14ac:dyDescent="0.45">
      <c r="A45" s="1216" t="str">
        <f>HYPERLINK('All products and rates'!T46,'All products and rates'!A46)</f>
        <v>Lot 60</v>
      </c>
      <c r="B45" s="1454"/>
      <c r="C45" s="675">
        <f>'All products and rates'!O46</f>
        <v>12</v>
      </c>
      <c r="D45" s="559" t="str">
        <f>'All products and rates'!F46</f>
        <v>N/A</v>
      </c>
      <c r="E45" s="752" t="str">
        <f>'All products and rates'!G46</f>
        <v>N/A</v>
      </c>
      <c r="F45" s="568" t="str">
        <f>'All products and rates'!H46</f>
        <v>N/A</v>
      </c>
      <c r="G45" s="752" t="str">
        <f>'All products and rates'!P46</f>
        <v>N/A</v>
      </c>
      <c r="H45" s="753" t="str">
        <f>'All products and rates'!Q46</f>
        <v>N/A</v>
      </c>
      <c r="I45" s="662" t="s">
        <v>4</v>
      </c>
    </row>
    <row r="46" spans="1:12" ht="15" customHeight="1" x14ac:dyDescent="0.45">
      <c r="A46" s="1215" t="str">
        <f>HYPERLINK('All products and rates'!T47,'All products and rates'!A47)</f>
        <v>Lot 70</v>
      </c>
      <c r="B46" s="1454"/>
      <c r="C46" s="677">
        <f>'All products and rates'!O47</f>
        <v>12</v>
      </c>
      <c r="D46" s="717" t="str">
        <f>'All products and rates'!F47</f>
        <v>N/A</v>
      </c>
      <c r="E46" s="752" t="str">
        <f>'All products and rates'!G47</f>
        <v>N/A</v>
      </c>
      <c r="F46" s="568" t="str">
        <f>'All products and rates'!H47</f>
        <v>N/A</v>
      </c>
      <c r="G46" s="752" t="str">
        <f>'All products and rates'!P47</f>
        <v>N/A</v>
      </c>
      <c r="H46" s="753" t="str">
        <f>'All products and rates'!Q47</f>
        <v>N/A</v>
      </c>
      <c r="I46" s="662" t="s">
        <v>4</v>
      </c>
    </row>
    <row r="47" spans="1:12" ht="15" customHeight="1" thickBot="1" x14ac:dyDescent="0.5">
      <c r="A47" s="1217" t="str">
        <f>HYPERLINK('All products and rates'!T48,'All products and rates'!A48)</f>
        <v>Lot 90</v>
      </c>
      <c r="B47" s="1455"/>
      <c r="C47" s="678">
        <f>'All products and rates'!O48</f>
        <v>9.5</v>
      </c>
      <c r="D47" s="722">
        <f>'All products and rates'!F48</f>
        <v>15</v>
      </c>
      <c r="E47" s="755" t="str">
        <f>'All products and rates'!G48</f>
        <v>N/A</v>
      </c>
      <c r="F47" s="569" t="str">
        <f>'All products and rates'!H48</f>
        <v>N/A</v>
      </c>
      <c r="G47" s="755" t="str">
        <f>'All products and rates'!P48</f>
        <v>N/A</v>
      </c>
      <c r="H47" s="756" t="str">
        <f>'All products and rates'!Q48</f>
        <v>N/A</v>
      </c>
      <c r="I47" s="668" t="s">
        <v>4</v>
      </c>
    </row>
    <row r="48" spans="1:12" ht="15" customHeight="1" thickTop="1" x14ac:dyDescent="0.45">
      <c r="A48" s="1256" t="str">
        <f>HYPERLINK('All products and rates'!T49,'All products and rates'!A49)</f>
        <v>3030 Moody Lot</v>
      </c>
      <c r="B48" s="1456" t="str">
        <f>'All products and rates'!B49</f>
        <v>South Waterfront</v>
      </c>
      <c r="C48" s="679">
        <f>'All products and rates'!O49</f>
        <v>12</v>
      </c>
      <c r="D48" s="723">
        <f>'All products and rates'!F49</f>
        <v>13</v>
      </c>
      <c r="E48" s="757">
        <f>'All products and rates'!G49</f>
        <v>3</v>
      </c>
      <c r="F48" s="852">
        <f>'All products and rates'!H49</f>
        <v>16</v>
      </c>
      <c r="G48" s="863" t="str">
        <f>'All products and rates'!P49</f>
        <v>N/A</v>
      </c>
      <c r="H48" s="864" t="str">
        <f>'All products and rates'!Q49</f>
        <v>N/A</v>
      </c>
      <c r="I48" s="661" t="s">
        <v>4</v>
      </c>
    </row>
    <row r="49" spans="1:9" ht="15" customHeight="1" x14ac:dyDescent="0.45">
      <c r="A49" s="1220" t="str">
        <f>HYPERLINK('All products and rates'!T50,'All products and rates'!A50)</f>
        <v>3420 Macadam</v>
      </c>
      <c r="B49" s="1454"/>
      <c r="C49" s="676">
        <f>'All products and rates'!O50</f>
        <v>12</v>
      </c>
      <c r="D49" s="721" t="str">
        <f>'All products and rates'!F50</f>
        <v>N/A</v>
      </c>
      <c r="E49" s="746" t="str">
        <f>'All products and rates'!G50</f>
        <v>N/A</v>
      </c>
      <c r="F49" s="562" t="str">
        <f>'All products and rates'!H50</f>
        <v>N/A</v>
      </c>
      <c r="G49" s="752" t="str">
        <f>'All products and rates'!P50</f>
        <v>N/A</v>
      </c>
      <c r="H49" s="753" t="str">
        <f>'All products and rates'!Q50</f>
        <v>N/A</v>
      </c>
      <c r="I49" s="662" t="s">
        <v>4</v>
      </c>
    </row>
    <row r="50" spans="1:9" ht="15" customHeight="1" x14ac:dyDescent="0.45">
      <c r="A50" s="1214" t="str">
        <f>HYPERLINK('All products and rates'!T51,'All products and rates'!A51)</f>
        <v>Center for Health and Healing</v>
      </c>
      <c r="B50" s="1454"/>
      <c r="C50" s="673" t="str">
        <f>'All products and rates'!O51</f>
        <v>N/A</v>
      </c>
      <c r="D50" s="559" t="str">
        <f>'All products and rates'!F51</f>
        <v>N/A</v>
      </c>
      <c r="E50" s="759">
        <f>'All products and rates'!G51</f>
        <v>4</v>
      </c>
      <c r="F50" s="796">
        <f>'All products and rates'!H51</f>
        <v>22</v>
      </c>
      <c r="G50" s="742" t="str">
        <f>'All products and rates'!P51</f>
        <v>N/A</v>
      </c>
      <c r="H50" s="743" t="str">
        <f>'All products and rates'!Q51</f>
        <v>N/A</v>
      </c>
      <c r="I50" s="662" t="s">
        <v>4</v>
      </c>
    </row>
    <row r="51" spans="1:9" ht="15" customHeight="1" x14ac:dyDescent="0.45">
      <c r="A51" s="1220" t="str">
        <f>HYPERLINK('All products and rates'!T52,'All products and rates'!A52)</f>
        <v>Knight Cancer Research Building</v>
      </c>
      <c r="B51" s="1454"/>
      <c r="C51" s="675">
        <f>'All products and rates'!O52</f>
        <v>12</v>
      </c>
      <c r="D51" s="559" t="str">
        <f>'All products and rates'!F52</f>
        <v>N/A</v>
      </c>
      <c r="E51" s="748">
        <f>'All products and rates'!G52</f>
        <v>3</v>
      </c>
      <c r="F51" s="558">
        <f>'All products and rates'!H52</f>
        <v>18</v>
      </c>
      <c r="G51" s="748">
        <f>'All products and rates'!P52</f>
        <v>15</v>
      </c>
      <c r="H51" s="754">
        <f>'All products and rates'!Q52</f>
        <v>5</v>
      </c>
      <c r="I51" s="662" t="s">
        <v>4</v>
      </c>
    </row>
    <row r="52" spans="1:9" ht="15" customHeight="1" x14ac:dyDescent="0.45">
      <c r="A52" s="1215" t="str">
        <f>HYPERLINK('All products and rates'!T53,'All products and rates'!A53)</f>
        <v>Lot 23/27 - S River Parkway</v>
      </c>
      <c r="B52" s="1454"/>
      <c r="C52" s="680">
        <f>'All products and rates'!O53</f>
        <v>12</v>
      </c>
      <c r="D52" s="559" t="str">
        <f>'All products and rates'!F53</f>
        <v>N/A</v>
      </c>
      <c r="E52" s="752" t="str">
        <f>'All products and rates'!G53</f>
        <v>N/A</v>
      </c>
      <c r="F52" s="568" t="str">
        <f>'All products and rates'!H53</f>
        <v>N/A</v>
      </c>
      <c r="G52" s="742" t="str">
        <f>'All products and rates'!P53</f>
        <v>N/A</v>
      </c>
      <c r="H52" s="743" t="str">
        <f>'All products and rates'!Q53</f>
        <v>N/A</v>
      </c>
      <c r="I52" s="662" t="s">
        <v>4</v>
      </c>
    </row>
    <row r="53" spans="1:9" ht="15" customHeight="1" x14ac:dyDescent="0.45">
      <c r="A53" s="1220" t="str">
        <f>HYPERLINK('All products and rates'!T54,'All products and rates'!A54)</f>
        <v>Lot 33</v>
      </c>
      <c r="B53" s="1454"/>
      <c r="C53" s="675">
        <f>'All products and rates'!O54</f>
        <v>12</v>
      </c>
      <c r="D53" s="559" t="str">
        <f>'All products and rates'!F54</f>
        <v>N/A</v>
      </c>
      <c r="E53" s="752" t="str">
        <f>'All products and rates'!G54</f>
        <v>N/A</v>
      </c>
      <c r="F53" s="568" t="str">
        <f>'All products and rates'!H54</f>
        <v>N/A</v>
      </c>
      <c r="G53" s="742" t="str">
        <f>'All products and rates'!P54</f>
        <v>N/A</v>
      </c>
      <c r="H53" s="743" t="str">
        <f>'All products and rates'!Q54</f>
        <v>N/A</v>
      </c>
      <c r="I53" s="662" t="s">
        <v>4</v>
      </c>
    </row>
    <row r="54" spans="1:9" ht="15" customHeight="1" x14ac:dyDescent="0.45">
      <c r="A54" s="1215" t="str">
        <f>HYPERLINK('All products and rates'!T55,'All products and rates'!A55)</f>
        <v>Macadam Warehouse</v>
      </c>
      <c r="B54" s="1454"/>
      <c r="C54" s="677">
        <f>'All products and rates'!O55</f>
        <v>12</v>
      </c>
      <c r="D54" s="559" t="str">
        <f>'All products and rates'!F55</f>
        <v>N/A</v>
      </c>
      <c r="E54" s="759">
        <f>'All products and rates'!G55</f>
        <v>3</v>
      </c>
      <c r="F54" s="796">
        <f>'All products and rates'!H55</f>
        <v>16</v>
      </c>
      <c r="G54" s="750" t="str">
        <f>'All products and rates'!P55</f>
        <v>N/A</v>
      </c>
      <c r="H54" s="751" t="str">
        <f>'All products and rates'!Q55</f>
        <v>N/A</v>
      </c>
      <c r="I54" s="662" t="s">
        <v>4</v>
      </c>
    </row>
    <row r="55" spans="1:9" ht="14.25" customHeight="1" x14ac:dyDescent="0.45">
      <c r="A55" s="1220" t="str">
        <f>HYPERLINK('All products and rates'!T56,'All products and rates'!A56)</f>
        <v>Robertson Life Sciences Building</v>
      </c>
      <c r="B55" s="1454"/>
      <c r="C55" s="675">
        <f>'All products and rates'!O56</f>
        <v>14.5</v>
      </c>
      <c r="D55" s="559" t="str">
        <f>'All products and rates'!F56</f>
        <v>N/A</v>
      </c>
      <c r="E55" s="748">
        <f>'All products and rates'!G56</f>
        <v>3</v>
      </c>
      <c r="F55" s="558">
        <f>'All products and rates'!H56</f>
        <v>18</v>
      </c>
      <c r="G55" s="786">
        <f>'All products and rates'!P56</f>
        <v>15</v>
      </c>
      <c r="H55" s="787">
        <f>'All products and rates'!Q56</f>
        <v>5</v>
      </c>
      <c r="I55" s="662" t="s">
        <v>4</v>
      </c>
    </row>
    <row r="56" spans="1:9" ht="15" customHeight="1" x14ac:dyDescent="0.45">
      <c r="A56" s="1215" t="str">
        <f>HYPERLINK('All products and rates'!T57,'All products and rates'!A57)</f>
        <v>Rood Family Pavilion</v>
      </c>
      <c r="B56" s="1454"/>
      <c r="C56" s="677">
        <f>'All products and rates'!O57</f>
        <v>14.5</v>
      </c>
      <c r="D56" s="717" t="str">
        <f>'All products and rates'!F57</f>
        <v>N/A</v>
      </c>
      <c r="E56" s="744">
        <f>'All products and rates'!G57</f>
        <v>3</v>
      </c>
      <c r="F56" s="566">
        <f>'All products and rates'!H57</f>
        <v>18</v>
      </c>
      <c r="G56" s="759">
        <f>'All products and rates'!P57</f>
        <v>15</v>
      </c>
      <c r="H56" s="760">
        <f>'All products and rates'!Q57</f>
        <v>5</v>
      </c>
      <c r="I56" s="662" t="s">
        <v>4</v>
      </c>
    </row>
    <row r="57" spans="1:9" ht="15" customHeight="1" x14ac:dyDescent="0.45">
      <c r="A57" s="1220" t="str">
        <f>HYPERLINK('All products and rates'!T58,'All products and rates'!A58)</f>
        <v>Schnitzer Parking Lot</v>
      </c>
      <c r="B57" s="1454"/>
      <c r="C57" s="678">
        <f>'All products and rates'!O58</f>
        <v>10.5</v>
      </c>
      <c r="D57" s="724">
        <f>'All products and rates'!F58</f>
        <v>13</v>
      </c>
      <c r="E57" s="748">
        <f>'All products and rates'!G58</f>
        <v>3</v>
      </c>
      <c r="F57" s="558">
        <f>'All products and rates'!H58</f>
        <v>13</v>
      </c>
      <c r="G57" s="746" t="str">
        <f>'All products and rates'!P58</f>
        <v>N/A</v>
      </c>
      <c r="H57" s="747" t="str">
        <f>'All products and rates'!Q58</f>
        <v>N/A</v>
      </c>
      <c r="I57" s="662" t="s">
        <v>4</v>
      </c>
    </row>
    <row r="58" spans="1:9" ht="15" customHeight="1" thickBot="1" x14ac:dyDescent="0.5">
      <c r="A58" s="1257" t="str">
        <f>HYPERLINK('All products and rates'!T59,'All products and rates'!A59)</f>
        <v>Whitaker Parking Lot</v>
      </c>
      <c r="B58" s="1454"/>
      <c r="C58" s="681">
        <f>'All products and rates'!O59</f>
        <v>14.5</v>
      </c>
      <c r="D58" s="725" t="str">
        <f>'All products and rates'!F59</f>
        <v>N/A</v>
      </c>
      <c r="E58" s="762" t="str">
        <f>'All products and rates'!G59</f>
        <v>N/A</v>
      </c>
      <c r="F58" s="835" t="str">
        <f>'All products and rates'!H59</f>
        <v>N/A</v>
      </c>
      <c r="G58" s="865" t="str">
        <f>'All products and rates'!P59</f>
        <v>N/A</v>
      </c>
      <c r="H58" s="866" t="str">
        <f>'All products and rates'!Q59</f>
        <v>N/A</v>
      </c>
      <c r="I58" s="668" t="s">
        <v>4</v>
      </c>
    </row>
    <row r="59" spans="1:9" ht="15" customHeight="1" thickTop="1" x14ac:dyDescent="0.45">
      <c r="A59" s="1258" t="str">
        <f>HYPERLINK('All products and rates'!T60,'All products and rates'!A60)</f>
        <v>3rd Ave garages as satellite</v>
      </c>
      <c r="B59" s="1465" t="str">
        <f>'All products and rates'!B60</f>
        <v>The Crossings</v>
      </c>
      <c r="C59" s="682">
        <f>'All products and rates'!O60</f>
        <v>3.5</v>
      </c>
      <c r="D59" s="726" t="str">
        <f>'All products and rates'!F60</f>
        <v>N/A</v>
      </c>
      <c r="E59" s="764" t="str">
        <f>'All products and rates'!G60</f>
        <v>N/A</v>
      </c>
      <c r="F59" s="836" t="str">
        <f>'All products and rates'!H60</f>
        <v>N/A</v>
      </c>
      <c r="G59" s="740" t="str">
        <f>'All products and rates'!P60</f>
        <v>N/A</v>
      </c>
      <c r="H59" s="741" t="str">
        <f>'All products and rates'!Q60</f>
        <v>N/A</v>
      </c>
      <c r="I59" s="661" t="s">
        <v>4</v>
      </c>
    </row>
    <row r="60" spans="1:9" ht="15" customHeight="1" x14ac:dyDescent="0.45">
      <c r="A60" s="1259" t="str">
        <f>HYPERLINK('All products and rates'!T61,'All products and rates'!A61)</f>
        <v>3rd Ave Garage for onsite</v>
      </c>
      <c r="B60" s="1454"/>
      <c r="C60" s="677">
        <f>'All products and rates'!O61</f>
        <v>9.5</v>
      </c>
      <c r="D60" s="727" t="str">
        <f>'All products and rates'!F61</f>
        <v>N/A</v>
      </c>
      <c r="E60" s="766" t="str">
        <f>'All products and rates'!G61</f>
        <v>N/A</v>
      </c>
      <c r="F60" s="948" t="str">
        <f>'All products and rates'!H61</f>
        <v>N/A</v>
      </c>
      <c r="G60" s="752" t="str">
        <f>'All products and rates'!P61</f>
        <v>N/A</v>
      </c>
      <c r="H60" s="753" t="str">
        <f>'All products and rates'!Q61</f>
        <v>N/A</v>
      </c>
      <c r="I60" s="662" t="s">
        <v>4</v>
      </c>
    </row>
    <row r="61" spans="1:9" ht="15" customHeight="1" x14ac:dyDescent="0.45">
      <c r="A61" s="1260" t="str">
        <f>HYPERLINK('All products and rates'!T62,'All products and rates'!A62)</f>
        <v>Crossings Garage as satellite</v>
      </c>
      <c r="B61" s="1454"/>
      <c r="C61" s="675">
        <f>'All products and rates'!O62</f>
        <v>3.5</v>
      </c>
      <c r="D61" s="715" t="str">
        <f>'All products and rates'!F62</f>
        <v>N/A</v>
      </c>
      <c r="E61" s="768" t="str">
        <f>'All products and rates'!G62</f>
        <v>N/A</v>
      </c>
      <c r="F61" s="560" t="str">
        <f>'All products and rates'!H62</f>
        <v>N/A</v>
      </c>
      <c r="G61" s="740" t="str">
        <f>'All products and rates'!P62</f>
        <v>N/A</v>
      </c>
      <c r="H61" s="741" t="str">
        <f>'All products and rates'!Q62</f>
        <v>N/A</v>
      </c>
      <c r="I61" s="662" t="s">
        <v>4</v>
      </c>
    </row>
    <row r="62" spans="1:9" ht="14.25" customHeight="1" x14ac:dyDescent="0.45">
      <c r="A62" s="1261" t="str">
        <f>HYPERLINK('All products and rates'!T63,'All products and rates'!A63)</f>
        <v>Crossings Garage for onsite</v>
      </c>
      <c r="B62" s="1454"/>
      <c r="C62" s="677">
        <f>'All products and rates'!O63</f>
        <v>9.5</v>
      </c>
      <c r="D62" s="717" t="str">
        <f>'All products and rates'!F63</f>
        <v>N/A</v>
      </c>
      <c r="E62" s="744">
        <f>'All products and rates'!G63</f>
        <v>4</v>
      </c>
      <c r="F62" s="566">
        <f>'All products and rates'!H63</f>
        <v>22</v>
      </c>
      <c r="G62" s="755" t="str">
        <f>'All products and rates'!P63</f>
        <v>N/A</v>
      </c>
      <c r="H62" s="756" t="str">
        <f>'All products and rates'!Q63</f>
        <v>N/A</v>
      </c>
      <c r="I62" s="662" t="s">
        <v>4</v>
      </c>
    </row>
    <row r="63" spans="1:9" ht="15" customHeight="1" thickBot="1" x14ac:dyDescent="0.5">
      <c r="A63" s="1262" t="str">
        <f>HYPERLINK('All products and rates'!T64,'All products and rates'!A64)</f>
        <v>Marquam Plaza</v>
      </c>
      <c r="B63" s="1466"/>
      <c r="C63" s="683">
        <f>'All products and rates'!O64</f>
        <v>9.5</v>
      </c>
      <c r="D63" s="718">
        <f>'All products and rates'!F64</f>
        <v>9.5</v>
      </c>
      <c r="E63" s="748">
        <f>'All products and rates'!G64</f>
        <v>2</v>
      </c>
      <c r="F63" s="558">
        <f>'All products and rates'!H64</f>
        <v>11</v>
      </c>
      <c r="G63" s="1348" t="str">
        <f>'All products and rates'!P64</f>
        <v>N/A</v>
      </c>
      <c r="H63" s="1349" t="str">
        <f>'All products and rates'!Q64</f>
        <v>N/A</v>
      </c>
      <c r="I63" s="668" t="s">
        <v>4</v>
      </c>
    </row>
    <row r="64" spans="1:9" ht="15" customHeight="1" thickTop="1" x14ac:dyDescent="0.45">
      <c r="A64" s="1199" t="str">
        <f>HYPERLINK('All products and rates'!T65,'All products and rates'!A65)</f>
        <v>4th and Clay</v>
      </c>
      <c r="B64" s="1454" t="str">
        <f>'All products and rates'!B65</f>
        <v>Off Campus</v>
      </c>
      <c r="C64" s="1356" t="str">
        <f>'All products and rates'!O65</f>
        <v>N/A</v>
      </c>
      <c r="D64" s="1354" t="str">
        <f>'All products and rates'!F65</f>
        <v>N/A</v>
      </c>
      <c r="E64" s="770" t="str">
        <f>'All products and rates'!G65</f>
        <v>N/A</v>
      </c>
      <c r="F64" s="728" t="str">
        <f>'All products and rates'!H65</f>
        <v>N/A</v>
      </c>
      <c r="G64" s="1350" t="str">
        <f>'All products and rates'!P65</f>
        <v>N/A</v>
      </c>
      <c r="H64" s="1351" t="str">
        <f>'All products and rates'!Q65</f>
        <v>N/A</v>
      </c>
      <c r="I64" s="950">
        <f>'All products and rates'!S65</f>
        <v>149.72999999999999</v>
      </c>
    </row>
    <row r="65" spans="1:9" ht="14.25" customHeight="1" thickBot="1" x14ac:dyDescent="0.5">
      <c r="A65" s="1298" t="str">
        <f>HYPERLINK('All products and rates'!T66,'All products and rates'!A66)</f>
        <v>Market Square Building</v>
      </c>
      <c r="B65" s="1466"/>
      <c r="C65" s="1357" t="str">
        <f>'All products and rates'!O66</f>
        <v>N/A</v>
      </c>
      <c r="D65" s="1355" t="str">
        <f>'All products and rates'!F66</f>
        <v>N/A</v>
      </c>
      <c r="E65" s="1353" t="str">
        <f>'All products and rates'!G66</f>
        <v>non-OHSU</v>
      </c>
      <c r="F65" s="1347"/>
      <c r="G65" s="1352" t="str">
        <f>'All products and rates'!P66</f>
        <v>N/A</v>
      </c>
      <c r="H65" s="1314" t="str">
        <f>'All products and rates'!Q66</f>
        <v>N/A</v>
      </c>
      <c r="I65" s="951">
        <f>'All products and rates'!S66</f>
        <v>149.72999999999999</v>
      </c>
    </row>
    <row r="66" spans="1:9" ht="16.149999999999999" thickTop="1" x14ac:dyDescent="0.5">
      <c r="A66" s="1223" t="str">
        <f>'All products and rates'!A68</f>
        <v>Other parking products</v>
      </c>
      <c r="B66" s="4" t="str">
        <f>'All products and rates'!B68</f>
        <v>Location</v>
      </c>
      <c r="C66" s="174" t="str">
        <f>'All products and rates'!D68</f>
        <v>Description</v>
      </c>
      <c r="D66" s="131"/>
      <c r="E66" s="62"/>
      <c r="F66" s="148" t="str">
        <f>'All products and rates'!F68</f>
        <v>Rate</v>
      </c>
      <c r="G66" s="62"/>
      <c r="H66" s="62" t="str">
        <f>'All products and rates'!P68</f>
        <v>To acquire</v>
      </c>
      <c r="I66" s="656"/>
    </row>
    <row r="67" spans="1:9" x14ac:dyDescent="0.45">
      <c r="A67" s="1220" t="str">
        <f>HYPERLINK('All products and rates'!T69,'All products and rates'!A69)</f>
        <v>Motorcycle Parking</v>
      </c>
      <c r="B67" s="1452" t="str">
        <f>'All products and rates'!B69</f>
        <v>On campus</v>
      </c>
      <c r="C67" s="1301" t="str">
        <f>'All products and rates'!D69</f>
        <v>Requires OHSU Motorcycle permit</v>
      </c>
      <c r="D67" s="130"/>
      <c r="E67" s="130"/>
      <c r="F67" s="1264" t="str">
        <f>'All products and rates'!F69</f>
        <v>Free</v>
      </c>
      <c r="G67" s="1300"/>
      <c r="H67" s="139" t="str">
        <f>HYPERLINK('All products and rates'!$T69,'All products and rates'!$P69)</f>
        <v>Request permit here</v>
      </c>
      <c r="I67" s="136"/>
    </row>
    <row r="68" spans="1:9" x14ac:dyDescent="0.45">
      <c r="A68" s="1215" t="str">
        <f>HYPERLINK('All products and rates'!T70,'All products and rates'!A70)</f>
        <v>Special Reserved (ADA, maternity)</v>
      </c>
      <c r="B68" s="1453"/>
      <c r="C68" s="1302" t="str">
        <f>'All products and rates'!D70</f>
        <v>Requires ADA permit or doctor's note</v>
      </c>
      <c r="D68" s="134"/>
      <c r="E68" s="134"/>
      <c r="F68" s="1265">
        <f>'All products and rates'!F70</f>
        <v>66</v>
      </c>
      <c r="G68" s="1303" t="str">
        <f>'All products and rates'!G70</f>
        <v>per pay period</v>
      </c>
      <c r="H68" s="138" t="str">
        <f>HYPERLINK('All products and rates'!$T70,'All products and rates'!$P70)</f>
        <v>Request permit here</v>
      </c>
      <c r="I68" s="137"/>
    </row>
  </sheetData>
  <sheetProtection algorithmName="SHA-512" hashValue="dIUj9/00xjCK2lZDLuIG+vpoSiNDM8uS4P/Mcw8uTmqudmhfZF7oxkhKgWm9rjw0PPA4xeMKwKPVhPqjhnnPQg==" saltValue="wzvuQ4gLe1bVtussV2l7cw==" spinCount="100000" sheet="1" sort="0" autoFilter="0"/>
  <mergeCells count="12">
    <mergeCell ref="E28:F28"/>
    <mergeCell ref="A1:I1"/>
    <mergeCell ref="C26:C27"/>
    <mergeCell ref="E26:F26"/>
    <mergeCell ref="G26:H26"/>
    <mergeCell ref="E27:F27"/>
    <mergeCell ref="G27:H27"/>
    <mergeCell ref="B48:B58"/>
    <mergeCell ref="B64:B65"/>
    <mergeCell ref="B67:B68"/>
    <mergeCell ref="B32:B47"/>
    <mergeCell ref="B59:B63"/>
  </mergeCells>
  <conditionalFormatting sqref="C64:C65">
    <cfRule type="containsText" dxfId="19" priority="7" operator="containsText" text="N/A">
      <formula>NOT(ISERROR(SEARCH("N/A",C64)))</formula>
    </cfRule>
  </conditionalFormatting>
  <conditionalFormatting sqref="C30:I30">
    <cfRule type="containsText" dxfId="18" priority="1" operator="containsText" text="N/A">
      <formula>NOT(ISERROR(SEARCH("N/A",C30)))</formula>
    </cfRule>
  </conditionalFormatting>
  <conditionalFormatting sqref="D65:E65">
    <cfRule type="containsText" dxfId="17" priority="5" operator="containsText" text="N/A">
      <formula>NOT(ISERROR(SEARCH("N/A",D65)))</formula>
    </cfRule>
  </conditionalFormatting>
  <conditionalFormatting sqref="D64:F64">
    <cfRule type="containsText" dxfId="16" priority="4" operator="containsText" text="N/A">
      <formula>NOT(ISERROR(SEARCH("N/A",D64)))</formula>
    </cfRule>
  </conditionalFormatting>
  <conditionalFormatting sqref="G64:H65">
    <cfRule type="containsText" dxfId="15" priority="2" operator="containsText" text="N/A">
      <formula>NOT(ISERROR(SEARCH("N/A",G64)))</formula>
    </cfRule>
  </conditionalFormatting>
  <hyperlinks>
    <hyperlink ref="C26:C27" r:id="rId1" display="Wage Based Reservations" xr:uid="{794FD948-F915-4A40-B077-11869E989C0A}"/>
  </hyperlinks>
  <pageMargins left="0.25" right="0.25" top="0.44791666666666669" bottom="0.75" header="0.3" footer="0.3"/>
  <pageSetup scale="64" orientation="portrait" horizontalDpi="300" verticalDpi="300"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CA06CF"/>
    <pageSetUpPr fitToPage="1"/>
  </sheetPr>
  <dimension ref="A1:F64"/>
  <sheetViews>
    <sheetView showGridLines="0" zoomScaleNormal="100" zoomScaleSheetLayoutView="110" zoomScalePageLayoutView="90" workbookViewId="0">
      <selection activeCell="D6" sqref="D6"/>
    </sheetView>
  </sheetViews>
  <sheetFormatPr defaultRowHeight="14.25" x14ac:dyDescent="0.45"/>
  <cols>
    <col min="1" max="1" width="32.19921875" customWidth="1"/>
    <col min="2" max="2" width="29.1328125" customWidth="1"/>
    <col min="3" max="3" width="20" customWidth="1"/>
    <col min="4" max="4" width="9.86328125" customWidth="1"/>
    <col min="5" max="5" width="10.1328125" customWidth="1"/>
    <col min="6" max="6" width="13.19921875" customWidth="1"/>
  </cols>
  <sheetData>
    <row r="1" spans="1:6" ht="29.25" customHeight="1" x14ac:dyDescent="1">
      <c r="A1" s="1552" t="s">
        <v>99</v>
      </c>
      <c r="B1" s="1552"/>
      <c r="C1" s="1552"/>
      <c r="D1" s="1552"/>
      <c r="E1" s="1552"/>
      <c r="F1" s="1552"/>
    </row>
    <row r="2" spans="1:6" ht="21.75" customHeight="1" x14ac:dyDescent="0.45">
      <c r="A2" s="204"/>
      <c r="B2" s="257" t="s">
        <v>266</v>
      </c>
      <c r="C2" s="256">
        <f ca="1">TODAY()</f>
        <v>46232</v>
      </c>
      <c r="D2" s="210"/>
      <c r="E2" s="67"/>
      <c r="F2" s="67"/>
    </row>
    <row r="3" spans="1:6" x14ac:dyDescent="0.45">
      <c r="A3" t="str">
        <f>'All products and rates'!A4</f>
        <v>Click on each program or product for more information.</v>
      </c>
    </row>
    <row r="4" spans="1:6" ht="25.5" x14ac:dyDescent="0.75">
      <c r="A4" s="9" t="str">
        <f>'All products and rates'!A15</f>
        <v>PUBLIC TRANSIT</v>
      </c>
      <c r="B4" s="6" t="str">
        <f>'All products and rates'!B15</f>
        <v>Where to acquire</v>
      </c>
      <c r="C4" s="6" t="str">
        <f>'All products and rates'!D15</f>
        <v>Eligibility</v>
      </c>
      <c r="D4" s="6" t="str">
        <f>'All products and rates'!G15</f>
        <v>Rate</v>
      </c>
      <c r="E4" s="6" t="str">
        <f>'All products and rates'!K15</f>
        <v>Description</v>
      </c>
      <c r="F4" s="6"/>
    </row>
    <row r="5" spans="1:6" x14ac:dyDescent="0.45">
      <c r="A5" s="183" t="str">
        <f>HYPERLINK('All products and rates'!T17,'All products and rates'!A17)</f>
        <v>C-Tran Express Hop</v>
      </c>
      <c r="B5" s="262" t="str">
        <f>HYPERLINK('All products and rates'!U17,'All products and rates'!B17)</f>
        <v>customer service</v>
      </c>
      <c r="C5" s="222" t="str">
        <f>'All products and rates'!D17</f>
        <v>OHSU badge</v>
      </c>
      <c r="D5" s="1025">
        <f>'All products and rates'!G17</f>
        <v>385</v>
      </c>
      <c r="E5" s="260" t="str">
        <f>'All products and rates'!H17</f>
        <v>cost per transit year</v>
      </c>
      <c r="F5" s="1420"/>
    </row>
    <row r="6" spans="1:6" x14ac:dyDescent="0.45">
      <c r="A6" s="258" t="str">
        <f>HYPERLINK('All products and rates'!T18,'All products and rates'!A18)</f>
        <v>Portland Aerial Tram</v>
      </c>
      <c r="B6" s="263" t="str">
        <f>HYPERLINK('All products and rates'!U18,'All products and rates'!B18)</f>
        <v>onsite</v>
      </c>
      <c r="C6" s="259" t="str">
        <f>'All products and rates'!D18</f>
        <v>OHSU badge or patient pass</v>
      </c>
      <c r="D6" s="323" t="str">
        <f>'All products and rates'!G18</f>
        <v>free</v>
      </c>
      <c r="E6" s="261" t="str">
        <f>'All products and rates'!H18</f>
        <v>OHSU badge is fare</v>
      </c>
      <c r="F6" s="1421"/>
    </row>
    <row r="7" spans="1:6" x14ac:dyDescent="0.45">
      <c r="A7" s="183" t="str">
        <f>HYPERLINK('All products and rates'!T19,'All products and rates'!A19)</f>
        <v>Portland Streetcar</v>
      </c>
      <c r="B7" s="262" t="str">
        <f>HYPERLINK('All products and rates'!U19,'All products and rates'!B19)</f>
        <v>customer service</v>
      </c>
      <c r="C7" s="222" t="str">
        <f>'All products and rates'!D19</f>
        <v>OHSU badge</v>
      </c>
      <c r="D7" s="324" t="str">
        <f>'All products and rates'!G19</f>
        <v>free</v>
      </c>
      <c r="E7" s="260" t="str">
        <f>'All products and rates'!H19</f>
        <v>OHSU badge is fare</v>
      </c>
      <c r="F7" s="1422"/>
    </row>
    <row r="8" spans="1:6" x14ac:dyDescent="0.45">
      <c r="A8" s="258" t="str">
        <f>HYPERLINK('All products and rates'!T20,'All products and rates'!A20)</f>
        <v>TriMet Hop</v>
      </c>
      <c r="B8" s="263" t="str">
        <f>HYPERLINK('All products and rates'!U20,'All products and rates'!B20)</f>
        <v>customer service</v>
      </c>
      <c r="C8" s="259" t="str">
        <f>'All products and rates'!D20</f>
        <v>OHSU badge</v>
      </c>
      <c r="D8" s="1026">
        <f>'All products and rates'!G20</f>
        <v>50</v>
      </c>
      <c r="E8" s="261" t="str">
        <f>'All products and rates'!H20</f>
        <v>per transit year</v>
      </c>
      <c r="F8" s="1421"/>
    </row>
    <row r="9" spans="1:6" x14ac:dyDescent="0.45">
      <c r="A9" s="183" t="str">
        <f>HYPERLINK('All products and rates'!T21,'All products and rates'!A21)</f>
        <v>TriMet Hop: ONA, AFSCME, UA, GRU</v>
      </c>
      <c r="B9" s="262" t="str">
        <f>HYPERLINK('All products and rates'!U21,'All products and rates'!B21)</f>
        <v>customer service</v>
      </c>
      <c r="C9" s="222" t="str">
        <f>'All products and rates'!D21</f>
        <v>OHSU badge + first Hop pass</v>
      </c>
      <c r="D9" s="1025">
        <f>'All products and rates'!G21</f>
        <v>25</v>
      </c>
      <c r="E9" s="260" t="str">
        <f>'All products and rates'!H21</f>
        <v>per transit year</v>
      </c>
      <c r="F9" s="1422"/>
    </row>
    <row r="10" spans="1:6" x14ac:dyDescent="0.45">
      <c r="A10" s="258" t="str">
        <f>HYPERLINK('All products and rates'!T22,'All products and rates'!A22)</f>
        <v>TriMet Hop: Medical Assistant</v>
      </c>
      <c r="B10" s="263" t="str">
        <f>HYPERLINK('All products and rates'!U22,'All products and rates'!B22)</f>
        <v>customer service</v>
      </c>
      <c r="C10" s="259" t="str">
        <f>'All products and rates'!D22</f>
        <v>Medical Assistant</v>
      </c>
      <c r="D10" s="323" t="str">
        <f>'All products and rates'!G22</f>
        <v>free</v>
      </c>
      <c r="E10" s="261" t="str">
        <f>'All products and rates'!H22</f>
        <v>billed to dept</v>
      </c>
      <c r="F10" s="1423"/>
    </row>
    <row r="11" spans="1:6" ht="21" x14ac:dyDescent="0.65">
      <c r="A11" s="1417" t="str">
        <f>HYPERLINK('All products and rates'!T28,'All products and rates'!A28)</f>
        <v>PARKING facilities</v>
      </c>
      <c r="B11" s="197"/>
      <c r="C11" s="81" t="str">
        <f>HYPERLINK('All products and rates'!$T$30,'All products and rates'!$F$29)</f>
        <v>HONK</v>
      </c>
      <c r="D11" s="1475" t="s">
        <v>79</v>
      </c>
      <c r="E11" s="1513"/>
      <c r="F11" s="141" t="str">
        <f>'All products and rates'!R28</f>
        <v>Restricted</v>
      </c>
    </row>
    <row r="12" spans="1:6" x14ac:dyDescent="0.45">
      <c r="A12" s="4"/>
      <c r="B12" s="4"/>
      <c r="C12" s="65" t="s">
        <v>255</v>
      </c>
      <c r="D12" s="1478" t="s">
        <v>63</v>
      </c>
      <c r="E12" s="1498"/>
      <c r="F12" s="61"/>
    </row>
    <row r="13" spans="1:6" x14ac:dyDescent="0.45">
      <c r="A13" s="4"/>
      <c r="B13" s="4"/>
      <c r="C13" s="65"/>
      <c r="D13" s="1553" t="s">
        <v>254</v>
      </c>
      <c r="E13" s="1554"/>
      <c r="F13" s="61"/>
    </row>
    <row r="14" spans="1:6" ht="29.45" customHeight="1" thickBot="1" x14ac:dyDescent="0.55000000000000004">
      <c r="A14" s="54" t="str">
        <f>'All products and rates'!A30</f>
        <v>Facility</v>
      </c>
      <c r="B14" s="1117" t="str">
        <f>'All products and rates'!B30</f>
        <v>Campus</v>
      </c>
      <c r="C14" s="56" t="str">
        <f>'All products and rates'!F30</f>
        <v>Daily</v>
      </c>
      <c r="D14" s="57" t="s">
        <v>82</v>
      </c>
      <c r="E14" s="1116" t="str">
        <f>'All products and rates'!H30</f>
        <v>Daily (5+ hours)</v>
      </c>
      <c r="F14" s="60" t="s">
        <v>165</v>
      </c>
    </row>
    <row r="15" spans="1:6" ht="15" thickTop="1" thickBot="1" x14ac:dyDescent="0.5">
      <c r="A15" s="179" t="str">
        <f>HYPERLINK('All products and rates'!T31,'All products and rates'!A31)</f>
        <v>Neveh Shalom</v>
      </c>
      <c r="B15" s="522" t="s">
        <v>88</v>
      </c>
      <c r="C15" s="713" t="str">
        <f>'All products and rates'!F31</f>
        <v>Free</v>
      </c>
      <c r="D15" s="736" t="str">
        <f>'All products and rates'!G31</f>
        <v>N/A</v>
      </c>
      <c r="E15" s="737" t="str">
        <f>'All products and rates'!H31</f>
        <v>Free</v>
      </c>
      <c r="F15" s="729" t="str">
        <f>'All products and rates'!P31</f>
        <v>N/A</v>
      </c>
    </row>
    <row r="16" spans="1:6" ht="14.25" customHeight="1" thickTop="1" thickBot="1" x14ac:dyDescent="0.5">
      <c r="A16" s="573" t="str">
        <f>HYPERLINK('All products and rates'!T32,'All products and rates'!A32)</f>
        <v>After 1pm</v>
      </c>
      <c r="B16" s="523" t="s">
        <v>230</v>
      </c>
      <c r="C16" s="714" t="str">
        <f>'All products and rates'!F32</f>
        <v>N/A</v>
      </c>
      <c r="D16" s="738" t="str">
        <f>'All products and rates'!G32</f>
        <v>N/A</v>
      </c>
      <c r="E16" s="739" t="str">
        <f>'All products and rates'!H32</f>
        <v>N/A</v>
      </c>
      <c r="F16" s="730" t="str">
        <f>'All products and rates'!P32</f>
        <v>N/A</v>
      </c>
    </row>
    <row r="17" spans="1:6" ht="14.25" customHeight="1" thickTop="1" x14ac:dyDescent="0.45">
      <c r="A17" s="146" t="str">
        <f>HYPERLINK('All products and rates'!T33,'All products and rates'!A33)</f>
        <v>Garage A</v>
      </c>
      <c r="B17" s="1555" t="s">
        <v>8</v>
      </c>
      <c r="C17" s="715" t="str">
        <f>'All products and rates'!F33</f>
        <v>N/A</v>
      </c>
      <c r="D17" s="740" t="str">
        <f>'All products and rates'!G33</f>
        <v>N/A</v>
      </c>
      <c r="E17" s="741" t="str">
        <f>'All products and rates'!H33</f>
        <v>N/A</v>
      </c>
      <c r="F17" s="731" t="str">
        <f>'All products and rates'!P33</f>
        <v>N/A</v>
      </c>
    </row>
    <row r="18" spans="1:6" ht="14.25" customHeight="1" x14ac:dyDescent="0.45">
      <c r="A18" s="168" t="str">
        <f>HYPERLINK('All products and rates'!T34,'All products and rates'!A34)</f>
        <v>Garage B</v>
      </c>
      <c r="B18" s="1556"/>
      <c r="C18" s="716" t="str">
        <f>'All products and rates'!F34</f>
        <v>N/A</v>
      </c>
      <c r="D18" s="742" t="str">
        <f>'All products and rates'!G34</f>
        <v>N/A</v>
      </c>
      <c r="E18" s="743" t="str">
        <f>'All products and rates'!H34</f>
        <v>N/A</v>
      </c>
      <c r="F18" s="732" t="str">
        <f>'All products and rates'!P34</f>
        <v>N/A</v>
      </c>
    </row>
    <row r="19" spans="1:6" ht="14.25" customHeight="1" x14ac:dyDescent="0.45">
      <c r="A19" s="113" t="str">
        <f>HYPERLINK('All products and rates'!T35,'All products and rates'!A35)</f>
        <v>Garage C</v>
      </c>
      <c r="B19" s="1556"/>
      <c r="C19" s="717" t="str">
        <f>'All products and rates'!F35</f>
        <v>N/A</v>
      </c>
      <c r="D19" s="744">
        <f>'All products and rates'!G35</f>
        <v>3</v>
      </c>
      <c r="E19" s="745" t="str">
        <f>'All products and rates'!H35</f>
        <v>3 hour max</v>
      </c>
      <c r="F19" s="733">
        <f>SUM(10*'All products and rates'!P35)</f>
        <v>170</v>
      </c>
    </row>
    <row r="20" spans="1:6" x14ac:dyDescent="0.45">
      <c r="A20" s="147" t="str">
        <f>HYPERLINK('All products and rates'!T36,'All products and rates'!A36)</f>
        <v>Garage D</v>
      </c>
      <c r="B20" s="1556"/>
      <c r="C20" s="718">
        <f>'All products and rates'!F36</f>
        <v>16</v>
      </c>
      <c r="D20" s="746" t="str">
        <f>'All products and rates'!G36</f>
        <v>N/A</v>
      </c>
      <c r="E20" s="747" t="str">
        <f>'All products and rates'!H36</f>
        <v>N/A</v>
      </c>
      <c r="F20" s="829">
        <f>SUM(10*'All products and rates'!P36)</f>
        <v>170</v>
      </c>
    </row>
    <row r="21" spans="1:6" ht="14.25" customHeight="1" x14ac:dyDescent="0.45">
      <c r="A21" s="113" t="str">
        <f>HYPERLINK('All products and rates'!T37,'All products and rates'!A37)</f>
        <v>Garage E</v>
      </c>
      <c r="B21" s="1556"/>
      <c r="C21" s="719" t="str">
        <f>'All products and rates'!F37</f>
        <v>N/A</v>
      </c>
      <c r="D21" s="742" t="str">
        <f>'All products and rates'!G37</f>
        <v>N/A</v>
      </c>
      <c r="E21" s="743" t="str">
        <f>'All products and rates'!H37</f>
        <v>N/A</v>
      </c>
      <c r="F21" s="732" t="str">
        <f>'All products and rates'!P37</f>
        <v>N/A</v>
      </c>
    </row>
    <row r="22" spans="1:6" ht="14.25" customHeight="1" x14ac:dyDescent="0.45">
      <c r="A22" s="147" t="str">
        <f>HYPERLINK('All products and rates'!T38,'All products and rates'!A38)</f>
        <v>Garage F</v>
      </c>
      <c r="B22" s="1556"/>
      <c r="C22" s="718">
        <f>'All products and rates'!F38</f>
        <v>16</v>
      </c>
      <c r="D22" s="748">
        <f>'All products and rates'!G38</f>
        <v>3</v>
      </c>
      <c r="E22" s="749" t="str">
        <f>'All products and rates'!H38</f>
        <v>5 hour max</v>
      </c>
      <c r="F22" s="732" t="str">
        <f>'All products and rates'!P38</f>
        <v>N/A</v>
      </c>
    </row>
    <row r="23" spans="1:6" ht="14.25" customHeight="1" x14ac:dyDescent="0.45">
      <c r="A23" s="168" t="str">
        <f>HYPERLINK('All products and rates'!T39,'All products and rates'!A39)</f>
        <v>Garage G</v>
      </c>
      <c r="B23" s="1556"/>
      <c r="C23" s="719" t="str">
        <f>'All products and rates'!F39</f>
        <v>N/A</v>
      </c>
      <c r="D23" s="750" t="str">
        <f>'All products and rates'!G39</f>
        <v>N/A</v>
      </c>
      <c r="E23" s="751" t="str">
        <f>'All products and rates'!H39</f>
        <v>N/A</v>
      </c>
      <c r="F23" s="732" t="str">
        <f>'All products and rates'!P39</f>
        <v>N/A</v>
      </c>
    </row>
    <row r="24" spans="1:6" ht="14.25" customHeight="1" x14ac:dyDescent="0.45">
      <c r="A24" s="147" t="str">
        <f>HYPERLINK('All products and rates'!T40,'All products and rates'!A40)</f>
        <v>Garage K</v>
      </c>
      <c r="B24" s="1556"/>
      <c r="C24" s="718">
        <f>'All products and rates'!F40</f>
        <v>16</v>
      </c>
      <c r="D24" s="752" t="str">
        <f>'All products and rates'!G40</f>
        <v>N/A</v>
      </c>
      <c r="E24" s="753" t="str">
        <f>'All products and rates'!H40</f>
        <v>N/A</v>
      </c>
      <c r="F24" s="732" t="str">
        <f>'All products and rates'!P40</f>
        <v>N/A</v>
      </c>
    </row>
    <row r="25" spans="1:6" ht="14.25" customHeight="1" x14ac:dyDescent="0.45">
      <c r="A25" s="113" t="str">
        <f>HYPERLINK('All products and rates'!T41,'All products and rates'!A41)</f>
        <v>Lot 10</v>
      </c>
      <c r="B25" s="1556"/>
      <c r="C25" s="720">
        <f>'All products and rates'!F41</f>
        <v>16</v>
      </c>
      <c r="D25" s="752" t="str">
        <f>'All products and rates'!G41</f>
        <v>N/A</v>
      </c>
      <c r="E25" s="753" t="str">
        <f>'All products and rates'!H41</f>
        <v>N/A</v>
      </c>
      <c r="F25" s="732" t="str">
        <f>'All products and rates'!P41</f>
        <v>N/A</v>
      </c>
    </row>
    <row r="26" spans="1:6" ht="14.25" customHeight="1" x14ac:dyDescent="0.45">
      <c r="A26" s="147" t="str">
        <f>HYPERLINK('All products and rates'!T42,'All products and rates'!A42)</f>
        <v>Lot 20</v>
      </c>
      <c r="B26" s="1556"/>
      <c r="C26" s="721" t="str">
        <f>'All products and rates'!F42</f>
        <v>N/A</v>
      </c>
      <c r="D26" s="752" t="str">
        <f>'All products and rates'!G42</f>
        <v>N/A</v>
      </c>
      <c r="E26" s="753" t="str">
        <f>'All products and rates'!H42</f>
        <v>N/A</v>
      </c>
      <c r="F26" s="732" t="str">
        <f>'All products and rates'!P42</f>
        <v>N/A</v>
      </c>
    </row>
    <row r="27" spans="1:6" ht="14.25" customHeight="1" x14ac:dyDescent="0.45">
      <c r="A27" s="113" t="str">
        <f>HYPERLINK('All products and rates'!T43,'All products and rates'!A43)</f>
        <v>Lot 30</v>
      </c>
      <c r="B27" s="1556"/>
      <c r="C27" s="717" t="str">
        <f>'All products and rates'!F43</f>
        <v>N/A</v>
      </c>
      <c r="D27" s="742" t="str">
        <f>'All products and rates'!G43</f>
        <v>N/A</v>
      </c>
      <c r="E27" s="743" t="str">
        <f>'All products and rates'!H43</f>
        <v>N/A</v>
      </c>
      <c r="F27" s="732" t="str">
        <f>'All products and rates'!P43</f>
        <v>N/A</v>
      </c>
    </row>
    <row r="28" spans="1:6" ht="14.25" customHeight="1" x14ac:dyDescent="0.45">
      <c r="A28" s="147" t="str">
        <f>HYPERLINK('All products and rates'!T44,'All products and rates'!A44)</f>
        <v>Lot 40</v>
      </c>
      <c r="B28" s="1556"/>
      <c r="C28" s="718">
        <f>'All products and rates'!F44</f>
        <v>16</v>
      </c>
      <c r="D28" s="748">
        <f>'All products and rates'!G44</f>
        <v>3</v>
      </c>
      <c r="E28" s="754">
        <f>'All products and rates'!H44</f>
        <v>16</v>
      </c>
      <c r="F28" s="732" t="str">
        <f>'All products and rates'!P44</f>
        <v>N/A</v>
      </c>
    </row>
    <row r="29" spans="1:6" ht="14.25" customHeight="1" x14ac:dyDescent="0.45">
      <c r="A29" s="113" t="str">
        <f>HYPERLINK('All products and rates'!T45,'All products and rates'!A45)</f>
        <v>Lot 50</v>
      </c>
      <c r="B29" s="1556"/>
      <c r="C29" s="721" t="str">
        <f>'All products and rates'!F45</f>
        <v>N/A</v>
      </c>
      <c r="D29" s="746" t="str">
        <f>'All products and rates'!G45</f>
        <v>N/A</v>
      </c>
      <c r="E29" s="747" t="str">
        <f>'All products and rates'!H45</f>
        <v>N/A</v>
      </c>
      <c r="F29" s="732" t="str">
        <f>'All products and rates'!P45</f>
        <v>N/A</v>
      </c>
    </row>
    <row r="30" spans="1:6" ht="14.25" customHeight="1" x14ac:dyDescent="0.45">
      <c r="A30" s="147" t="str">
        <f>HYPERLINK('All products and rates'!T46,'All products and rates'!A46)</f>
        <v>Lot 60</v>
      </c>
      <c r="B30" s="1556"/>
      <c r="C30" s="559" t="str">
        <f>'All products and rates'!F46</f>
        <v>N/A</v>
      </c>
      <c r="D30" s="752" t="str">
        <f>'All products and rates'!G46</f>
        <v>N/A</v>
      </c>
      <c r="E30" s="753" t="str">
        <f>'All products and rates'!H46</f>
        <v>N/A</v>
      </c>
      <c r="F30" s="732" t="str">
        <f>'All products and rates'!P46</f>
        <v>N/A</v>
      </c>
    </row>
    <row r="31" spans="1:6" ht="14.75" customHeight="1" x14ac:dyDescent="0.45">
      <c r="A31" s="113" t="str">
        <f>HYPERLINK('All products and rates'!T47,'All products and rates'!A47)</f>
        <v>Lot 70</v>
      </c>
      <c r="B31" s="1556"/>
      <c r="C31" s="717" t="str">
        <f>'All products and rates'!F47</f>
        <v>N/A</v>
      </c>
      <c r="D31" s="752" t="str">
        <f>'All products and rates'!G47</f>
        <v>N/A</v>
      </c>
      <c r="E31" s="753" t="str">
        <f>'All products and rates'!H47</f>
        <v>N/A</v>
      </c>
      <c r="F31" s="732" t="str">
        <f>'All products and rates'!P47</f>
        <v>N/A</v>
      </c>
    </row>
    <row r="32" spans="1:6" ht="14.75" customHeight="1" thickBot="1" x14ac:dyDescent="0.5">
      <c r="A32" s="156" t="str">
        <f>HYPERLINK('All products and rates'!T48,'All products and rates'!A48)</f>
        <v>Lot 90</v>
      </c>
      <c r="B32" s="1557"/>
      <c r="C32" s="722">
        <f>'All products and rates'!F48</f>
        <v>15</v>
      </c>
      <c r="D32" s="755" t="str">
        <f>'All products and rates'!G48</f>
        <v>N/A</v>
      </c>
      <c r="E32" s="756" t="str">
        <f>'All products and rates'!H48</f>
        <v>N/A</v>
      </c>
      <c r="F32" s="734" t="str">
        <f>'All products and rates'!P48</f>
        <v>N/A</v>
      </c>
    </row>
    <row r="33" spans="1:6" ht="14.75" customHeight="1" thickTop="1" x14ac:dyDescent="0.45">
      <c r="A33" s="157" t="str">
        <f>HYPERLINK('All products and rates'!T49,'All products and rates'!A49)</f>
        <v>3030 Moody Lot</v>
      </c>
      <c r="B33" s="1558" t="s">
        <v>28</v>
      </c>
      <c r="C33" s="723">
        <f>'All products and rates'!F49</f>
        <v>13</v>
      </c>
      <c r="D33" s="757">
        <f>'All products and rates'!G49</f>
        <v>3</v>
      </c>
      <c r="E33" s="758">
        <f>'All products and rates'!H49</f>
        <v>16</v>
      </c>
      <c r="F33" s="735" t="str">
        <f>'All products and rates'!P49</f>
        <v>N/A</v>
      </c>
    </row>
    <row r="34" spans="1:6" ht="15" hidden="1" customHeight="1" x14ac:dyDescent="0.45">
      <c r="A34" s="114" t="str">
        <f>HYPERLINK('All products and rates'!T50,'All products and rates'!A50)</f>
        <v>3420 Macadam</v>
      </c>
      <c r="B34" s="1559"/>
      <c r="C34" s="721" t="str">
        <f>'All products and rates'!F50</f>
        <v>N/A</v>
      </c>
      <c r="D34" s="746" t="str">
        <f>'All products and rates'!G50</f>
        <v>N/A</v>
      </c>
      <c r="E34" s="747" t="str">
        <f>'All products and rates'!H50</f>
        <v>N/A</v>
      </c>
      <c r="F34" s="732" t="str">
        <f>'All products and rates'!P50</f>
        <v>N/A</v>
      </c>
    </row>
    <row r="35" spans="1:6" ht="14.25" customHeight="1" x14ac:dyDescent="0.45">
      <c r="A35" s="168" t="str">
        <f>HYPERLINK('All products and rates'!T51,'All products and rates'!A51)</f>
        <v>Center for Health and Healing</v>
      </c>
      <c r="B35" s="1559"/>
      <c r="C35" s="559" t="str">
        <f>'All products and rates'!F51</f>
        <v>N/A</v>
      </c>
      <c r="D35" s="748">
        <f>'All products and rates'!G51</f>
        <v>4</v>
      </c>
      <c r="E35" s="754">
        <f>'All products and rates'!H51</f>
        <v>22</v>
      </c>
      <c r="F35" s="732" t="str">
        <f>'All products and rates'!P51</f>
        <v>N/A</v>
      </c>
    </row>
    <row r="36" spans="1:6" ht="14.25" customHeight="1" x14ac:dyDescent="0.45">
      <c r="A36" s="114" t="str">
        <f>HYPERLINK('All products and rates'!T52,'All products and rates'!A52)</f>
        <v>Knight Cancer Research Building</v>
      </c>
      <c r="B36" s="1559"/>
      <c r="C36" s="559" t="str">
        <f>'All products and rates'!F52</f>
        <v>N/A</v>
      </c>
      <c r="D36" s="830">
        <f>'All products and rates'!G52</f>
        <v>3</v>
      </c>
      <c r="E36" s="831">
        <f>'All products and rates'!H52</f>
        <v>18</v>
      </c>
      <c r="F36" s="733">
        <f>SUM(10*'All products and rates'!P52)</f>
        <v>150</v>
      </c>
    </row>
    <row r="37" spans="1:6" x14ac:dyDescent="0.45">
      <c r="A37" s="113" t="str">
        <f>HYPERLINK('All products and rates'!T53,'All products and rates'!A53)</f>
        <v>Lot 23/27 - S River Parkway</v>
      </c>
      <c r="B37" s="1559"/>
      <c r="C37" s="559" t="str">
        <f>'All products and rates'!F53</f>
        <v>N/A</v>
      </c>
      <c r="D37" s="752" t="str">
        <f>'All products and rates'!G53</f>
        <v>N/A</v>
      </c>
      <c r="E37" s="753" t="str">
        <f>'All products and rates'!H53</f>
        <v>N/A</v>
      </c>
      <c r="F37" s="732" t="str">
        <f>'All products and rates'!P53</f>
        <v>N/A</v>
      </c>
    </row>
    <row r="38" spans="1:6" ht="14.25" customHeight="1" x14ac:dyDescent="0.45">
      <c r="A38" s="114" t="str">
        <f>HYPERLINK('All products and rates'!T54,'All products and rates'!A54)</f>
        <v>Lot 33</v>
      </c>
      <c r="B38" s="1559"/>
      <c r="C38" s="559" t="str">
        <f>'All products and rates'!F54</f>
        <v>N/A</v>
      </c>
      <c r="D38" s="752" t="str">
        <f>'All products and rates'!G54</f>
        <v>N/A</v>
      </c>
      <c r="E38" s="753" t="str">
        <f>'All products and rates'!H54</f>
        <v>N/A</v>
      </c>
      <c r="F38" s="732" t="str">
        <f>'All products and rates'!P54</f>
        <v>N/A</v>
      </c>
    </row>
    <row r="39" spans="1:6" x14ac:dyDescent="0.45">
      <c r="A39" s="113" t="str">
        <f>HYPERLINK('All products and rates'!T55,'All products and rates'!A55)</f>
        <v>Macadam Warehouse</v>
      </c>
      <c r="B39" s="1559"/>
      <c r="C39" s="559" t="str">
        <f>'All products and rates'!F55</f>
        <v>N/A</v>
      </c>
      <c r="D39" s="759">
        <f>'All products and rates'!G55</f>
        <v>3</v>
      </c>
      <c r="E39" s="760">
        <f>'All products and rates'!H55</f>
        <v>16</v>
      </c>
      <c r="F39" s="732" t="str">
        <f>'All products and rates'!P55</f>
        <v>N/A</v>
      </c>
    </row>
    <row r="40" spans="1:6" ht="14.25" customHeight="1" x14ac:dyDescent="0.45">
      <c r="A40" s="114" t="str">
        <f>HYPERLINK('All products and rates'!T56,'All products and rates'!A56)</f>
        <v>Robertson Life Sciences Building</v>
      </c>
      <c r="B40" s="1559"/>
      <c r="C40" s="559" t="str">
        <f>'All products and rates'!F56</f>
        <v>N/A</v>
      </c>
      <c r="D40" s="748">
        <f>'All products and rates'!G56</f>
        <v>3</v>
      </c>
      <c r="E40" s="754">
        <f>'All products and rates'!H56</f>
        <v>18</v>
      </c>
      <c r="F40" s="829">
        <f>SUM(10*'All products and rates'!P56)</f>
        <v>150</v>
      </c>
    </row>
    <row r="41" spans="1:6" ht="14.25" customHeight="1" x14ac:dyDescent="0.45">
      <c r="A41" s="113" t="str">
        <f>HYPERLINK('All products and rates'!T57,'All products and rates'!A57)</f>
        <v>Rood Family Pavilion</v>
      </c>
      <c r="B41" s="1559"/>
      <c r="C41" s="717" t="str">
        <f>'All products and rates'!F57</f>
        <v>N/A</v>
      </c>
      <c r="D41" s="744">
        <f>'All products and rates'!G57</f>
        <v>3</v>
      </c>
      <c r="E41" s="761">
        <f>'All products and rates'!H57</f>
        <v>18</v>
      </c>
      <c r="F41" s="733">
        <f>SUM(10*'All products and rates'!P57)</f>
        <v>150</v>
      </c>
    </row>
    <row r="42" spans="1:6" ht="14.75" customHeight="1" x14ac:dyDescent="0.45">
      <c r="A42" s="114" t="str">
        <f>HYPERLINK('All products and rates'!T58,'All products and rates'!A58)</f>
        <v>Schnitzer Parking Lot</v>
      </c>
      <c r="B42" s="1559"/>
      <c r="C42" s="724">
        <f>'All products and rates'!F58</f>
        <v>13</v>
      </c>
      <c r="D42" s="748">
        <f>'All products and rates'!G58</f>
        <v>3</v>
      </c>
      <c r="E42" s="754">
        <f>'All products and rates'!H58</f>
        <v>13</v>
      </c>
      <c r="F42" s="732" t="str">
        <f>'All products and rates'!P58</f>
        <v>N/A</v>
      </c>
    </row>
    <row r="43" spans="1:6" ht="14.75" customHeight="1" thickBot="1" x14ac:dyDescent="0.5">
      <c r="A43" s="502" t="str">
        <f>HYPERLINK('All products and rates'!T59,'All products and rates'!A59)</f>
        <v>Whitaker Parking Lot</v>
      </c>
      <c r="B43" s="1560"/>
      <c r="C43" s="725" t="str">
        <f>'All products and rates'!F59</f>
        <v>N/A</v>
      </c>
      <c r="D43" s="762" t="str">
        <f>'All products and rates'!G59</f>
        <v>N/A</v>
      </c>
      <c r="E43" s="763" t="str">
        <f>'All products and rates'!H59</f>
        <v>N/A</v>
      </c>
      <c r="F43" s="729" t="str">
        <f>'All products and rates'!P59</f>
        <v>N/A</v>
      </c>
    </row>
    <row r="44" spans="1:6" ht="14.75" customHeight="1" thickTop="1" x14ac:dyDescent="0.45">
      <c r="A44" s="575" t="str">
        <f>HYPERLINK('All products and rates'!T60,'All products and rates'!A60)</f>
        <v>3rd Ave garages as satellite</v>
      </c>
      <c r="B44" s="1546" t="s">
        <v>328</v>
      </c>
      <c r="C44" s="726" t="str">
        <f>'All products and rates'!F60</f>
        <v>N/A</v>
      </c>
      <c r="D44" s="764" t="str">
        <f>'All products and rates'!G60</f>
        <v>N/A</v>
      </c>
      <c r="E44" s="765" t="str">
        <f>'All products and rates'!H60</f>
        <v>N/A</v>
      </c>
      <c r="F44" s="731" t="str">
        <f>'All products and rates'!P60</f>
        <v>N/A</v>
      </c>
    </row>
    <row r="45" spans="1:6" ht="14.25" customHeight="1" x14ac:dyDescent="0.45">
      <c r="A45" s="576" t="str">
        <f>HYPERLINK('All products and rates'!T61,'All products and rates'!A61)</f>
        <v>3rd Ave Garage for onsite</v>
      </c>
      <c r="B45" s="1561"/>
      <c r="C45" s="727" t="str">
        <f>'All products and rates'!F61</f>
        <v>N/A</v>
      </c>
      <c r="D45" s="766" t="str">
        <f>'All products and rates'!G61</f>
        <v>N/A</v>
      </c>
      <c r="E45" s="767" t="str">
        <f>'All products and rates'!H61</f>
        <v>N/A</v>
      </c>
      <c r="F45" s="732" t="str">
        <f>'All products and rates'!P61</f>
        <v>N/A</v>
      </c>
    </row>
    <row r="46" spans="1:6" x14ac:dyDescent="0.45">
      <c r="A46" s="579" t="str">
        <f>HYPERLINK('All products and rates'!T62,'All products and rates'!A62)</f>
        <v>Crossings Garage as satellite</v>
      </c>
      <c r="B46" s="1561"/>
      <c r="C46" s="715" t="str">
        <f>'All products and rates'!F62</f>
        <v>N/A</v>
      </c>
      <c r="D46" s="768" t="str">
        <f>'All products and rates'!G62</f>
        <v>N/A</v>
      </c>
      <c r="E46" s="769" t="str">
        <f>'All products and rates'!H62</f>
        <v>N/A</v>
      </c>
      <c r="F46" s="732" t="str">
        <f>'All products and rates'!P62</f>
        <v>N/A</v>
      </c>
    </row>
    <row r="47" spans="1:6" x14ac:dyDescent="0.45">
      <c r="A47" s="577" t="str">
        <f>HYPERLINK('All products and rates'!T63,'All products and rates'!A63)</f>
        <v>Crossings Garage for onsite</v>
      </c>
      <c r="B47" s="1561"/>
      <c r="C47" s="717" t="str">
        <f>'All products and rates'!F63</f>
        <v>N/A</v>
      </c>
      <c r="D47" s="744">
        <f>'All products and rates'!G63</f>
        <v>4</v>
      </c>
      <c r="E47" s="761">
        <f>'All products and rates'!H63</f>
        <v>22</v>
      </c>
      <c r="F47" s="732" t="str">
        <f>'All products and rates'!P63</f>
        <v>N/A</v>
      </c>
    </row>
    <row r="48" spans="1:6" ht="14.65" thickBot="1" x14ac:dyDescent="0.5">
      <c r="A48" s="578" t="str">
        <f>HYPERLINK('All products and rates'!T64,'All products and rates'!A64)</f>
        <v>Marquam Plaza</v>
      </c>
      <c r="B48" s="1547"/>
      <c r="C48" s="718">
        <f>'All products and rates'!F64</f>
        <v>9.5</v>
      </c>
      <c r="D48" s="748">
        <f>'All products and rates'!G64</f>
        <v>2</v>
      </c>
      <c r="E48" s="754">
        <f>'All products and rates'!H64</f>
        <v>11</v>
      </c>
      <c r="F48" s="734" t="str">
        <f>'All products and rates'!P64</f>
        <v>N/A</v>
      </c>
    </row>
    <row r="49" spans="1:6" ht="14.65" thickTop="1" x14ac:dyDescent="0.45">
      <c r="A49" s="146" t="str">
        <f>HYPERLINK('All products and rates'!T65,'All products and rates'!A65)</f>
        <v>4th and Clay</v>
      </c>
      <c r="B49" s="1546" t="s">
        <v>89</v>
      </c>
      <c r="C49" s="728" t="str">
        <f>'All products and rates'!F65</f>
        <v>N/A</v>
      </c>
      <c r="D49" s="770" t="str">
        <f>'All products and rates'!G65</f>
        <v>N/A</v>
      </c>
      <c r="E49" s="771" t="str">
        <f>'All products and rates'!H65</f>
        <v>N/A</v>
      </c>
      <c r="F49" s="731" t="str">
        <f>'All products and rates'!P65</f>
        <v>N/A</v>
      </c>
    </row>
    <row r="50" spans="1:6" ht="14.65" thickBot="1" x14ac:dyDescent="0.5">
      <c r="A50" s="114" t="str">
        <f>HYPERLINK('All products and rates'!T66,'All products and rates'!A66)</f>
        <v>Market Square Building</v>
      </c>
      <c r="B50" s="1547"/>
      <c r="C50" s="774" t="str">
        <f>'All products and rates'!F66</f>
        <v>N/A</v>
      </c>
      <c r="D50" s="772" t="str">
        <f>'All products and rates'!G66</f>
        <v>non-OHSU</v>
      </c>
      <c r="E50" s="773"/>
      <c r="F50" s="734" t="str">
        <f>'All products and rates'!P66</f>
        <v>N/A</v>
      </c>
    </row>
    <row r="51" spans="1:6" ht="23.65" thickTop="1" x14ac:dyDescent="0.7">
      <c r="A51" s="3" t="s">
        <v>154</v>
      </c>
      <c r="B51" s="480"/>
      <c r="C51" s="1"/>
      <c r="D51" s="1"/>
      <c r="E51" s="1"/>
      <c r="F51" s="516"/>
    </row>
    <row r="52" spans="1:6" x14ac:dyDescent="0.45">
      <c r="A52" s="447" t="s">
        <v>184</v>
      </c>
      <c r="B52" s="448" t="s">
        <v>186</v>
      </c>
      <c r="C52" s="451" t="s">
        <v>59</v>
      </c>
      <c r="D52" s="452"/>
      <c r="E52" s="452"/>
      <c r="F52" s="511"/>
    </row>
    <row r="53" spans="1:6" ht="15" customHeight="1" thickBot="1" x14ac:dyDescent="0.5">
      <c r="A53" s="113" t="str">
        <f>HYPERLINK('All products and rates'!T69,'All products and rates'!A69)</f>
        <v>Motorcycle Parking</v>
      </c>
      <c r="B53" s="1548" t="s">
        <v>185</v>
      </c>
      <c r="C53" s="524" t="s">
        <v>27</v>
      </c>
      <c r="D53" s="441"/>
      <c r="E53" s="442"/>
      <c r="F53" s="512"/>
    </row>
    <row r="54" spans="1:6" ht="15" thickTop="1" thickBot="1" x14ac:dyDescent="0.5">
      <c r="A54" s="114" t="str">
        <f>HYPERLINK('All products and rates'!T70,'All products and rates'!A70)</f>
        <v>Special Reserved (ADA, maternity)</v>
      </c>
      <c r="B54" s="1549"/>
      <c r="C54" s="525">
        <f>'All products and rates'!F70</f>
        <v>66</v>
      </c>
      <c r="D54" s="525" t="str">
        <f>'All products and rates'!G70</f>
        <v>per pay period</v>
      </c>
      <c r="E54" s="348"/>
      <c r="F54" s="513"/>
    </row>
    <row r="55" spans="1:6" ht="15" thickTop="1" thickBot="1" x14ac:dyDescent="0.5">
      <c r="A55" s="113" t="str">
        <f>HYPERLINK('All products and rates'!T71,'All products and rates'!A71)</f>
        <v>GME parking</v>
      </c>
      <c r="B55" s="1550" t="s">
        <v>233</v>
      </c>
      <c r="C55" s="526">
        <f>'All products and rates'!F71</f>
        <v>58.21</v>
      </c>
      <c r="D55" s="526" t="str">
        <f>'All products and rates'!G71</f>
        <v>brackets 1 to 5 per pay period</v>
      </c>
      <c r="E55" s="484"/>
      <c r="F55" s="514"/>
    </row>
    <row r="56" spans="1:6" ht="14.65" thickTop="1" x14ac:dyDescent="0.45">
      <c r="A56" s="114" t="str">
        <f>HYPERLINK('All products and rates'!T72,'All products and rates'!A72)</f>
        <v>Student parking</v>
      </c>
      <c r="B56" s="1551"/>
      <c r="C56" s="527">
        <f>'All products and rates'!F72</f>
        <v>158.08000000000001</v>
      </c>
      <c r="D56" s="527" t="str">
        <f>'All products and rates'!G72</f>
        <v>per month</v>
      </c>
      <c r="E56" s="398"/>
      <c r="F56" s="515"/>
    </row>
    <row r="57" spans="1:6" ht="23.25" x14ac:dyDescent="0.7">
      <c r="A57" s="3" t="s">
        <v>153</v>
      </c>
      <c r="B57" s="411"/>
      <c r="C57" s="1"/>
      <c r="D57" s="1"/>
      <c r="E57" s="1"/>
      <c r="F57" s="516"/>
    </row>
    <row r="58" spans="1:6" x14ac:dyDescent="0.45">
      <c r="A58" s="2"/>
      <c r="B58" s="2"/>
      <c r="C58" s="2"/>
      <c r="D58" s="2"/>
      <c r="E58" s="2"/>
      <c r="F58" s="517"/>
    </row>
    <row r="59" spans="1:6" x14ac:dyDescent="0.45">
      <c r="A59" s="447" t="s">
        <v>151</v>
      </c>
      <c r="B59" s="456" t="s">
        <v>41</v>
      </c>
      <c r="C59" s="458" t="s">
        <v>206</v>
      </c>
      <c r="D59" s="457"/>
      <c r="E59" s="457"/>
      <c r="F59" s="518"/>
    </row>
    <row r="60" spans="1:6" x14ac:dyDescent="0.45">
      <c r="A60" s="114" t="str">
        <f>HYPERLINK('All products and rates'!T76,'All products and rates'!A76)</f>
        <v>Paystation Coupon Code</v>
      </c>
      <c r="B60" s="530" t="str">
        <f>'All products and rates'!B76</f>
        <v>Any available paystation areas</v>
      </c>
      <c r="C60" s="454" t="str">
        <f>'All products and rates'!F76</f>
        <v>See Paystation rates above in Public</v>
      </c>
      <c r="D60" s="351"/>
      <c r="E60" s="455"/>
      <c r="F60" s="519"/>
    </row>
    <row r="61" spans="1:6" x14ac:dyDescent="0.45">
      <c r="A61" s="113" t="str">
        <f>HYPERLINK('All products and rates'!T77,'All products and rates'!A77)</f>
        <v>HONK Guest Reservations</v>
      </c>
      <c r="B61" s="1416" t="str">
        <f>'All products and rates'!B77</f>
        <v>Any available facilities on HONK</v>
      </c>
      <c r="C61" s="439" t="str">
        <f>'All products and rates'!F77</f>
        <v>See rates above in HONK section</v>
      </c>
      <c r="D61" s="358"/>
      <c r="E61" s="346"/>
      <c r="F61" s="520"/>
    </row>
    <row r="62" spans="1:6" x14ac:dyDescent="0.45">
      <c r="A62" s="114" t="str">
        <f>HYPERLINK('All products and rates'!T78,'All products and rates'!A78)</f>
        <v>Department Zone Pass</v>
      </c>
      <c r="B62" s="530" t="str">
        <f>'All products and rates'!B78</f>
        <v>See the request form for valid facilities</v>
      </c>
      <c r="C62" s="454" t="str">
        <f>'All products and rates'!F78</f>
        <v>$191.40 per pay period</v>
      </c>
      <c r="D62" s="355"/>
      <c r="E62" s="347"/>
      <c r="F62" s="521"/>
    </row>
    <row r="63" spans="1:6" x14ac:dyDescent="0.45">
      <c r="A63" s="113" t="str">
        <f>HYPERLINK('All products and rates'!T79,'All products and rates'!A79)</f>
        <v>Department Parking Space</v>
      </c>
      <c r="B63" s="1416" t="str">
        <f>'All products and rates'!B79</f>
        <v>Department reserved parking stall</v>
      </c>
      <c r="C63" s="439" t="str">
        <f>'All products and rates'!F79</f>
        <v>$267.29 per pay period</v>
      </c>
      <c r="D63" s="358"/>
      <c r="E63" s="346"/>
      <c r="F63" s="520"/>
    </row>
    <row r="64" spans="1:6" x14ac:dyDescent="0.45">
      <c r="A64" s="114" t="str">
        <f>HYPERLINK('All products and rates'!T80,'All products and rates'!A80)</f>
        <v>Priority</v>
      </c>
      <c r="B64" s="530" t="str">
        <f>'All products and rates'!B80</f>
        <v>Assigned facility subject to availability</v>
      </c>
      <c r="C64" s="454" t="str">
        <f>'All products and rates'!F80</f>
        <v>$64.18 priority fee per pay period + permit rate (see Restricted)</v>
      </c>
      <c r="D64" s="355"/>
      <c r="E64" s="347"/>
      <c r="F64" s="521"/>
    </row>
  </sheetData>
  <sheetProtection algorithmName="SHA-512" hashValue="dWcwkNPM1HxZfSAJEzogwFttGik6IUk0ONlsXjD5b8RKPETw5orFFoEHkxyghQ+puVbDD+8aX1If3GOjIlW8oQ==" saltValue="MgBcNNg0UW5O5QB0YsZV6Q==" spinCount="100000" sheet="1" sort="0" autoFilter="0"/>
  <mergeCells count="10">
    <mergeCell ref="B49:B50"/>
    <mergeCell ref="B53:B54"/>
    <mergeCell ref="B55:B56"/>
    <mergeCell ref="A1:F1"/>
    <mergeCell ref="D12:E12"/>
    <mergeCell ref="D13:E13"/>
    <mergeCell ref="B17:B32"/>
    <mergeCell ref="B33:B43"/>
    <mergeCell ref="B44:B48"/>
    <mergeCell ref="D11:E11"/>
  </mergeCells>
  <conditionalFormatting sqref="C50:D50">
    <cfRule type="containsText" dxfId="14" priority="3" operator="containsText" text="N/A">
      <formula>NOT(ISERROR(SEARCH("N/A",C50)))</formula>
    </cfRule>
  </conditionalFormatting>
  <conditionalFormatting sqref="C15:E15">
    <cfRule type="containsText" dxfId="13" priority="1" operator="containsText" text="N/A">
      <formula>NOT(ISERROR(SEARCH("N/A",C15)))</formula>
    </cfRule>
  </conditionalFormatting>
  <conditionalFormatting sqref="C49:E49">
    <cfRule type="containsText" dxfId="12" priority="2" operator="containsText" text="N/A">
      <formula>NOT(ISERROR(SEARCH("N/A",C49)))</formula>
    </cfRule>
  </conditionalFormatting>
  <conditionalFormatting sqref="C54:F56">
    <cfRule type="containsText" dxfId="11" priority="11" operator="containsText" text="N/A">
      <formula>NOT(ISERROR(SEARCH("N/A",C54)))</formula>
    </cfRule>
  </conditionalFormatting>
  <conditionalFormatting sqref="F15:F50">
    <cfRule type="containsText" dxfId="10" priority="4" operator="containsText" text="N/A">
      <formula>NOT(ISERROR(SEARCH("N/A",F15)))</formula>
    </cfRule>
  </conditionalFormatting>
  <hyperlinks>
    <hyperlink ref="B5" r:id="rId1" display="Portland Aerial Tram" xr:uid="{4443F38C-AA16-4B6B-9F55-8788CBF87FDB}"/>
    <hyperlink ref="B6" r:id="rId2" display="Portland Aerial Tram" xr:uid="{A7A619BC-3583-4D42-9610-7181898C9D59}"/>
    <hyperlink ref="B7" r:id="rId3" display="Portland Aerial Tram" xr:uid="{0BE6BA32-88FC-4EF0-963F-4A392E398CFA}"/>
    <hyperlink ref="B8" r:id="rId4" display="Portland Aerial Tram" xr:uid="{AE7B464C-22BD-4944-843E-8A0396FCD28A}"/>
    <hyperlink ref="B9" r:id="rId5" display="Portland Aerial Tram" xr:uid="{1436330E-1958-4517-811C-4D3D108380A6}"/>
    <hyperlink ref="B10" r:id="rId6" display="Portland Aerial Tram" xr:uid="{96D24F64-4383-4385-9491-6AADF5E6D282}"/>
    <hyperlink ref="A10" r:id="rId7" display="Portland Aerial Tram" xr:uid="{66CC33C6-144A-42BB-B4DF-8095CCC27FF5}"/>
    <hyperlink ref="A9" r:id="rId8" display="Portland Aerial Tram" xr:uid="{1FDC700F-B5D7-4B5A-97D5-3C5E4D1DF1F4}"/>
    <hyperlink ref="A8" r:id="rId9" display="Portland Aerial Tram" xr:uid="{C0ACB308-D34F-4127-ACC7-C9D8BFE1935B}"/>
    <hyperlink ref="A7" r:id="rId10" display="Portland Aerial Tram" xr:uid="{A2F8BF2E-250A-47BC-893F-99C8C3D8143F}"/>
    <hyperlink ref="A6" r:id="rId11" display="Portland Aerial Tram" xr:uid="{F8A01A9A-D031-4372-A00D-2E52050CFEFE}"/>
    <hyperlink ref="A5" r:id="rId12" display="Portland Aerial Tram" xr:uid="{BB320AA2-12CD-48F5-B7D8-33C07AA070BA}"/>
  </hyperlinks>
  <pageMargins left="0.25" right="0.25" top="0.75" bottom="0.75" header="0.3" footer="0.3"/>
  <pageSetup scale="69" orientation="portrait" horizontalDpi="300" verticalDpi="300" r:id="rId1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U84"/>
  <sheetViews>
    <sheetView showGridLines="0" zoomScaleNormal="100" zoomScaleSheetLayoutView="100" workbookViewId="0">
      <selection activeCell="I64" sqref="I64"/>
    </sheetView>
  </sheetViews>
  <sheetFormatPr defaultRowHeight="14.25" x14ac:dyDescent="0.45"/>
  <cols>
    <col min="1" max="1" width="31.796875" customWidth="1"/>
    <col min="2" max="2" width="13.796875" customWidth="1"/>
    <col min="3" max="3" width="6.6640625" customWidth="1"/>
    <col min="4" max="4" width="8.46484375" customWidth="1"/>
    <col min="5" max="5" width="24.86328125" customWidth="1"/>
    <col min="6" max="6" width="7.86328125" customWidth="1"/>
    <col min="7" max="7" width="5.6640625" customWidth="1"/>
    <col min="8" max="8" width="9.53125" customWidth="1"/>
    <col min="9" max="9" width="6.86328125" customWidth="1"/>
    <col min="10" max="11" width="6.796875" customWidth="1"/>
    <col min="12" max="12" width="7" customWidth="1"/>
    <col min="13" max="14" width="6.86328125" customWidth="1"/>
    <col min="15" max="15" width="7.19921875" customWidth="1"/>
    <col min="16" max="16" width="7" customWidth="1"/>
    <col min="17" max="17" width="5.86328125" customWidth="1"/>
    <col min="18" max="18" width="8" customWidth="1"/>
    <col min="19" max="19" width="11.1328125" bestFit="1" customWidth="1"/>
    <col min="20" max="20" width="101.33203125" bestFit="1" customWidth="1"/>
  </cols>
  <sheetData>
    <row r="1" spans="1:20" ht="33.4" x14ac:dyDescent="1">
      <c r="A1" s="1565" t="s">
        <v>171</v>
      </c>
      <c r="B1" s="1565"/>
      <c r="C1" s="1565"/>
      <c r="D1" s="1565"/>
      <c r="E1" s="1565"/>
      <c r="F1" s="1565"/>
      <c r="G1" s="1565"/>
      <c r="H1" s="1565"/>
      <c r="I1" s="1565"/>
      <c r="J1" s="1565"/>
      <c r="K1" s="1565"/>
      <c r="L1" s="1565"/>
      <c r="M1" s="1565"/>
      <c r="N1" s="1565"/>
      <c r="O1" s="1565"/>
      <c r="P1" s="1565"/>
      <c r="Q1" s="1565"/>
      <c r="R1" s="1565"/>
      <c r="S1" s="1565"/>
      <c r="T1" s="1565"/>
    </row>
    <row r="2" spans="1:20" ht="18" x14ac:dyDescent="0.55000000000000004">
      <c r="A2" s="467" t="s">
        <v>212</v>
      </c>
      <c r="B2" s="1571">
        <f ca="1">TODAY()</f>
        <v>46232</v>
      </c>
      <c r="C2" s="1571"/>
      <c r="D2" s="1571"/>
      <c r="E2" s="463" t="s">
        <v>213</v>
      </c>
      <c r="T2" s="487" t="s">
        <v>108</v>
      </c>
    </row>
    <row r="3" spans="1:20" x14ac:dyDescent="0.45">
      <c r="A3" s="468" t="s">
        <v>339</v>
      </c>
      <c r="B3" s="1572">
        <v>45839</v>
      </c>
      <c r="C3" s="1572"/>
      <c r="D3" s="1572"/>
      <c r="E3" s="464" t="s">
        <v>263</v>
      </c>
      <c r="H3" s="463" t="s">
        <v>264</v>
      </c>
      <c r="T3" s="486"/>
    </row>
    <row r="4" spans="1:20" x14ac:dyDescent="0.45">
      <c r="A4" t="s">
        <v>85</v>
      </c>
      <c r="D4" s="463"/>
      <c r="E4" s="463" t="s">
        <v>86</v>
      </c>
      <c r="F4" s="463"/>
      <c r="T4" s="12" t="s">
        <v>362</v>
      </c>
    </row>
    <row r="5" spans="1:20" ht="23.25" x14ac:dyDescent="0.7">
      <c r="A5" s="469" t="s">
        <v>74</v>
      </c>
      <c r="B5" s="435" t="s">
        <v>58</v>
      </c>
      <c r="C5" s="470"/>
      <c r="D5" s="386" t="s">
        <v>60</v>
      </c>
      <c r="E5" s="471" t="s">
        <v>284</v>
      </c>
      <c r="F5" s="471"/>
      <c r="G5" s="387" t="s">
        <v>59</v>
      </c>
      <c r="H5" s="470"/>
      <c r="I5" s="470"/>
      <c r="J5" s="470"/>
      <c r="K5" s="386" t="s">
        <v>61</v>
      </c>
      <c r="L5" s="470"/>
      <c r="M5" s="470"/>
      <c r="N5" s="470"/>
      <c r="O5" s="470"/>
      <c r="P5" s="470"/>
      <c r="Q5" s="470"/>
      <c r="R5" s="470"/>
      <c r="S5" s="470"/>
      <c r="T5" s="488" t="s">
        <v>259</v>
      </c>
    </row>
    <row r="6" spans="1:20" x14ac:dyDescent="0.45">
      <c r="A6" s="331" t="s">
        <v>217</v>
      </c>
      <c r="B6" s="412" t="s">
        <v>73</v>
      </c>
      <c r="C6" s="419"/>
      <c r="D6" s="328" t="s">
        <v>64</v>
      </c>
      <c r="E6" s="350"/>
      <c r="F6" s="350"/>
      <c r="G6" s="376" t="s">
        <v>272</v>
      </c>
      <c r="H6" s="350"/>
      <c r="I6" s="350"/>
      <c r="J6" s="350"/>
      <c r="K6" s="328" t="s">
        <v>285</v>
      </c>
      <c r="L6" s="351"/>
      <c r="M6" s="351"/>
      <c r="N6" s="351"/>
      <c r="O6" s="351"/>
      <c r="P6" s="351"/>
      <c r="Q6" s="351"/>
      <c r="R6" s="351"/>
      <c r="S6" s="351"/>
      <c r="T6" s="211" t="s">
        <v>123</v>
      </c>
    </row>
    <row r="7" spans="1:20" x14ac:dyDescent="0.45">
      <c r="A7" s="332" t="s">
        <v>275</v>
      </c>
      <c r="B7" s="413" t="s">
        <v>62</v>
      </c>
      <c r="C7" s="420"/>
      <c r="D7" s="333" t="s">
        <v>291</v>
      </c>
      <c r="E7" s="357"/>
      <c r="F7" s="357"/>
      <c r="G7" s="377">
        <v>1.5</v>
      </c>
      <c r="H7" s="352" t="s">
        <v>287</v>
      </c>
      <c r="I7" s="352"/>
      <c r="J7" s="352"/>
      <c r="K7" s="329" t="s">
        <v>290</v>
      </c>
      <c r="L7" s="353"/>
      <c r="M7" s="353"/>
      <c r="N7" s="353"/>
      <c r="O7" s="353"/>
      <c r="P7" s="353"/>
      <c r="Q7" s="353"/>
      <c r="R7" s="353"/>
      <c r="S7" s="353"/>
      <c r="T7" s="110" t="s">
        <v>242</v>
      </c>
    </row>
    <row r="8" spans="1:20" x14ac:dyDescent="0.45">
      <c r="A8" s="334" t="s">
        <v>274</v>
      </c>
      <c r="B8" s="414" t="s">
        <v>62</v>
      </c>
      <c r="C8" s="421"/>
      <c r="D8" s="330" t="s">
        <v>291</v>
      </c>
      <c r="E8" s="354"/>
      <c r="F8" s="354"/>
      <c r="G8" s="378">
        <v>3</v>
      </c>
      <c r="H8" s="354" t="s">
        <v>287</v>
      </c>
      <c r="I8" s="354"/>
      <c r="J8" s="354"/>
      <c r="K8" s="330" t="s">
        <v>290</v>
      </c>
      <c r="L8" s="355"/>
      <c r="M8" s="355"/>
      <c r="N8" s="355"/>
      <c r="O8" s="355"/>
      <c r="P8" s="355"/>
      <c r="Q8" s="355"/>
      <c r="R8" s="355"/>
      <c r="S8" s="355"/>
      <c r="T8" s="110"/>
    </row>
    <row r="9" spans="1:20" x14ac:dyDescent="0.45">
      <c r="A9" s="332" t="s">
        <v>218</v>
      </c>
      <c r="B9" s="413" t="s">
        <v>65</v>
      </c>
      <c r="C9" s="420"/>
      <c r="D9" s="333" t="s">
        <v>281</v>
      </c>
      <c r="E9" s="357"/>
      <c r="F9" s="357"/>
      <c r="G9" s="379" t="s">
        <v>272</v>
      </c>
      <c r="H9" s="357" t="s">
        <v>273</v>
      </c>
      <c r="I9" s="357"/>
      <c r="J9" s="357"/>
      <c r="K9" s="333" t="s">
        <v>301</v>
      </c>
      <c r="L9" s="358"/>
      <c r="M9" s="358"/>
      <c r="N9" s="358"/>
      <c r="O9" s="358"/>
      <c r="P9" s="358"/>
      <c r="Q9" s="358"/>
      <c r="R9" s="358"/>
      <c r="S9" s="358"/>
      <c r="T9" s="127" t="s">
        <v>243</v>
      </c>
    </row>
    <row r="10" spans="1:20" x14ac:dyDescent="0.45">
      <c r="A10" s="334" t="s">
        <v>219</v>
      </c>
      <c r="B10" s="414" t="s">
        <v>65</v>
      </c>
      <c r="C10" s="421"/>
      <c r="D10" s="330" t="s">
        <v>281</v>
      </c>
      <c r="E10" s="354"/>
      <c r="F10" s="354"/>
      <c r="G10" s="1027">
        <v>2.31</v>
      </c>
      <c r="H10" s="354" t="s">
        <v>289</v>
      </c>
      <c r="I10" s="354"/>
      <c r="J10" s="354"/>
      <c r="K10" s="330" t="s">
        <v>300</v>
      </c>
      <c r="L10" s="355"/>
      <c r="M10" s="355"/>
      <c r="N10" s="355"/>
      <c r="O10" s="355"/>
      <c r="P10" s="355"/>
      <c r="Q10" s="355"/>
      <c r="R10" s="355"/>
      <c r="S10" s="355"/>
      <c r="T10" s="110" t="s">
        <v>243</v>
      </c>
    </row>
    <row r="11" spans="1:20" x14ac:dyDescent="0.45">
      <c r="A11" s="332" t="s">
        <v>220</v>
      </c>
      <c r="B11" s="413" t="s">
        <v>73</v>
      </c>
      <c r="C11" s="420"/>
      <c r="D11" s="333" t="s">
        <v>282</v>
      </c>
      <c r="E11" s="357"/>
      <c r="F11" s="357"/>
      <c r="G11" s="379" t="s">
        <v>272</v>
      </c>
      <c r="H11" s="357" t="s">
        <v>298</v>
      </c>
      <c r="I11" s="357"/>
      <c r="J11" s="357"/>
      <c r="K11" s="333" t="s">
        <v>315</v>
      </c>
      <c r="L11" s="358"/>
      <c r="M11" s="358"/>
      <c r="N11" s="358"/>
      <c r="O11" s="358"/>
      <c r="P11" s="358"/>
      <c r="Q11" s="358"/>
      <c r="R11" s="358"/>
      <c r="S11" s="358"/>
      <c r="T11" s="127" t="s">
        <v>243</v>
      </c>
    </row>
    <row r="12" spans="1:20" x14ac:dyDescent="0.45">
      <c r="A12" s="334" t="s">
        <v>221</v>
      </c>
      <c r="B12" s="414" t="s">
        <v>73</v>
      </c>
      <c r="C12" s="421"/>
      <c r="D12" s="330" t="s">
        <v>282</v>
      </c>
      <c r="E12" s="354"/>
      <c r="F12" s="354"/>
      <c r="G12" s="380" t="s">
        <v>272</v>
      </c>
      <c r="H12" s="354" t="s">
        <v>299</v>
      </c>
      <c r="I12" s="354"/>
      <c r="J12" s="354"/>
      <c r="K12" s="330" t="s">
        <v>316</v>
      </c>
      <c r="L12" s="355"/>
      <c r="M12" s="355"/>
      <c r="N12" s="355"/>
      <c r="O12" s="355"/>
      <c r="P12" s="355"/>
      <c r="Q12" s="355"/>
      <c r="R12" s="355"/>
      <c r="S12" s="355"/>
      <c r="T12" s="110" t="s">
        <v>243</v>
      </c>
    </row>
    <row r="13" spans="1:20" x14ac:dyDescent="0.45">
      <c r="A13" s="332" t="s">
        <v>222</v>
      </c>
      <c r="B13" s="413" t="s">
        <v>67</v>
      </c>
      <c r="C13" s="420"/>
      <c r="D13" s="333" t="s">
        <v>283</v>
      </c>
      <c r="E13" s="357"/>
      <c r="F13" s="357"/>
      <c r="G13" s="381">
        <v>100</v>
      </c>
      <c r="H13" s="357" t="s">
        <v>297</v>
      </c>
      <c r="I13" s="357"/>
      <c r="J13" s="357"/>
      <c r="K13" s="333" t="s">
        <v>313</v>
      </c>
      <c r="L13" s="358"/>
      <c r="M13" s="358"/>
      <c r="N13" s="358"/>
      <c r="O13" s="358"/>
      <c r="P13" s="358"/>
      <c r="Q13" s="358"/>
      <c r="R13" s="358"/>
      <c r="S13" s="358"/>
      <c r="T13" s="127" t="s">
        <v>243</v>
      </c>
    </row>
    <row r="14" spans="1:20" x14ac:dyDescent="0.45">
      <c r="A14" s="335" t="s">
        <v>223</v>
      </c>
      <c r="B14" s="415" t="s">
        <v>67</v>
      </c>
      <c r="C14" s="422"/>
      <c r="D14" s="365" t="s">
        <v>283</v>
      </c>
      <c r="E14" s="366"/>
      <c r="F14" s="366"/>
      <c r="G14" s="382">
        <v>200</v>
      </c>
      <c r="H14" s="366" t="s">
        <v>297</v>
      </c>
      <c r="I14" s="366"/>
      <c r="J14" s="366"/>
      <c r="K14" s="365" t="s">
        <v>314</v>
      </c>
      <c r="L14" s="367"/>
      <c r="M14" s="367"/>
      <c r="N14" s="367"/>
      <c r="O14" s="367"/>
      <c r="P14" s="367"/>
      <c r="Q14" s="367"/>
      <c r="R14" s="367"/>
      <c r="S14" s="367"/>
      <c r="T14" s="368" t="s">
        <v>243</v>
      </c>
    </row>
    <row r="15" spans="1:20" ht="23.25" x14ac:dyDescent="0.7">
      <c r="A15" s="472" t="s">
        <v>76</v>
      </c>
      <c r="B15" s="436" t="s">
        <v>58</v>
      </c>
      <c r="C15" s="473"/>
      <c r="D15" s="388" t="s">
        <v>60</v>
      </c>
      <c r="E15" s="473"/>
      <c r="F15" s="473"/>
      <c r="G15" s="390" t="s">
        <v>59</v>
      </c>
      <c r="H15" s="473"/>
      <c r="I15" s="473"/>
      <c r="J15" s="473"/>
      <c r="K15" s="388" t="s">
        <v>61</v>
      </c>
      <c r="L15" s="473"/>
      <c r="M15" s="473"/>
      <c r="N15" s="473"/>
      <c r="O15" s="473"/>
      <c r="P15" s="473"/>
      <c r="Q15" s="473"/>
      <c r="R15" s="473"/>
      <c r="S15" s="473"/>
      <c r="T15" s="374" t="s">
        <v>260</v>
      </c>
    </row>
    <row r="16" spans="1:20" x14ac:dyDescent="0.45">
      <c r="A16" s="337" t="s">
        <v>276</v>
      </c>
      <c r="B16" s="416" t="s">
        <v>62</v>
      </c>
      <c r="C16" s="423"/>
      <c r="D16" s="336" t="s">
        <v>291</v>
      </c>
      <c r="E16" s="356"/>
      <c r="F16" s="356"/>
      <c r="G16" s="383">
        <v>1.5</v>
      </c>
      <c r="H16" s="356" t="s">
        <v>287</v>
      </c>
      <c r="I16" s="356"/>
      <c r="J16" s="356"/>
      <c r="K16" s="336" t="s">
        <v>290</v>
      </c>
      <c r="L16" s="359"/>
      <c r="M16" s="359"/>
      <c r="N16" s="359"/>
      <c r="O16" s="359"/>
      <c r="P16" s="359"/>
      <c r="Q16" s="359"/>
      <c r="R16" s="359"/>
      <c r="S16" s="359"/>
      <c r="T16" s="372" t="s">
        <v>242</v>
      </c>
    </row>
    <row r="17" spans="1:21" x14ac:dyDescent="0.45">
      <c r="A17" s="338" t="s">
        <v>216</v>
      </c>
      <c r="B17" s="417" t="s">
        <v>67</v>
      </c>
      <c r="C17" s="421"/>
      <c r="D17" s="330" t="s">
        <v>66</v>
      </c>
      <c r="E17" s="354"/>
      <c r="F17" s="354"/>
      <c r="G17" s="1028">
        <v>385</v>
      </c>
      <c r="H17" s="354" t="s">
        <v>288</v>
      </c>
      <c r="I17" s="354"/>
      <c r="J17" s="354"/>
      <c r="K17" s="330" t="s">
        <v>296</v>
      </c>
      <c r="L17" s="355"/>
      <c r="M17" s="355"/>
      <c r="N17" s="355"/>
      <c r="O17" s="355"/>
      <c r="P17" s="355"/>
      <c r="Q17" s="355"/>
      <c r="R17" s="355"/>
      <c r="S17" s="355"/>
      <c r="T17" s="109" t="s">
        <v>244</v>
      </c>
    </row>
    <row r="18" spans="1:21" x14ac:dyDescent="0.45">
      <c r="A18" s="332" t="s">
        <v>38</v>
      </c>
      <c r="B18" s="413" t="s">
        <v>63</v>
      </c>
      <c r="C18" s="420"/>
      <c r="D18" s="333" t="s">
        <v>292</v>
      </c>
      <c r="E18" s="357"/>
      <c r="F18" s="357"/>
      <c r="G18" s="379" t="s">
        <v>272</v>
      </c>
      <c r="H18" s="357" t="s">
        <v>293</v>
      </c>
      <c r="I18" s="357"/>
      <c r="J18" s="357"/>
      <c r="K18" s="333" t="s">
        <v>302</v>
      </c>
      <c r="L18" s="358"/>
      <c r="M18" s="358"/>
      <c r="N18" s="358"/>
      <c r="O18" s="358"/>
      <c r="P18" s="358"/>
      <c r="Q18" s="358"/>
      <c r="R18" s="358"/>
      <c r="S18" s="358"/>
      <c r="T18" s="94" t="s">
        <v>244</v>
      </c>
    </row>
    <row r="19" spans="1:21" x14ac:dyDescent="0.45">
      <c r="A19" s="338" t="s">
        <v>39</v>
      </c>
      <c r="B19" s="417" t="s">
        <v>67</v>
      </c>
      <c r="C19" s="421"/>
      <c r="D19" s="330" t="s">
        <v>66</v>
      </c>
      <c r="E19" s="360"/>
      <c r="F19" s="360"/>
      <c r="G19" s="380" t="s">
        <v>272</v>
      </c>
      <c r="H19" s="354" t="s">
        <v>293</v>
      </c>
      <c r="I19" s="354"/>
      <c r="J19" s="354"/>
      <c r="K19" s="330" t="s">
        <v>295</v>
      </c>
      <c r="L19" s="355"/>
      <c r="M19" s="355"/>
      <c r="N19" s="355"/>
      <c r="O19" s="355"/>
      <c r="P19" s="355"/>
      <c r="Q19" s="355"/>
      <c r="R19" s="355"/>
      <c r="S19" s="355"/>
      <c r="T19" s="109" t="s">
        <v>244</v>
      </c>
    </row>
    <row r="20" spans="1:21" x14ac:dyDescent="0.45">
      <c r="A20" s="332" t="s">
        <v>214</v>
      </c>
      <c r="B20" s="413" t="s">
        <v>67</v>
      </c>
      <c r="C20" s="420"/>
      <c r="D20" s="333" t="s">
        <v>66</v>
      </c>
      <c r="E20" s="357"/>
      <c r="F20" s="357"/>
      <c r="G20" s="1029">
        <v>50</v>
      </c>
      <c r="H20" s="357" t="s">
        <v>277</v>
      </c>
      <c r="I20" s="357"/>
      <c r="J20" s="357"/>
      <c r="K20" s="333" t="s">
        <v>294</v>
      </c>
      <c r="L20" s="358"/>
      <c r="M20" s="358"/>
      <c r="N20" s="358"/>
      <c r="O20" s="358"/>
      <c r="P20" s="358"/>
      <c r="Q20" s="358"/>
      <c r="R20" s="358"/>
      <c r="S20" s="358"/>
      <c r="T20" s="111" t="s">
        <v>244</v>
      </c>
    </row>
    <row r="21" spans="1:21" x14ac:dyDescent="0.45">
      <c r="A21" s="338" t="s">
        <v>229</v>
      </c>
      <c r="B21" s="417" t="s">
        <v>67</v>
      </c>
      <c r="C21" s="421"/>
      <c r="D21" s="330" t="s">
        <v>346</v>
      </c>
      <c r="E21" s="354"/>
      <c r="F21" s="354"/>
      <c r="G21" s="1028">
        <v>25</v>
      </c>
      <c r="H21" s="354" t="s">
        <v>277</v>
      </c>
      <c r="I21" s="354"/>
      <c r="J21" s="354"/>
      <c r="K21" s="330" t="s">
        <v>345</v>
      </c>
      <c r="L21" s="355"/>
      <c r="M21" s="355"/>
      <c r="N21" s="355"/>
      <c r="O21" s="355"/>
      <c r="P21" s="355"/>
      <c r="Q21" s="355"/>
      <c r="R21" s="355"/>
      <c r="S21" s="355"/>
      <c r="T21" s="109" t="s">
        <v>244</v>
      </c>
    </row>
    <row r="22" spans="1:21" x14ac:dyDescent="0.45">
      <c r="A22" s="339" t="s">
        <v>215</v>
      </c>
      <c r="B22" s="418" t="s">
        <v>67</v>
      </c>
      <c r="C22" s="424"/>
      <c r="D22" s="369" t="s">
        <v>69</v>
      </c>
      <c r="E22" s="370"/>
      <c r="F22" s="370"/>
      <c r="G22" s="384" t="s">
        <v>272</v>
      </c>
      <c r="H22" s="370" t="s">
        <v>304</v>
      </c>
      <c r="I22" s="370"/>
      <c r="J22" s="370"/>
      <c r="K22" s="369" t="s">
        <v>294</v>
      </c>
      <c r="L22" s="371"/>
      <c r="M22" s="371"/>
      <c r="N22" s="371"/>
      <c r="O22" s="371"/>
      <c r="P22" s="371"/>
      <c r="Q22" s="371"/>
      <c r="R22" s="371"/>
      <c r="S22" s="371"/>
      <c r="T22" s="111" t="s">
        <v>244</v>
      </c>
    </row>
    <row r="23" spans="1:21" ht="23.25" x14ac:dyDescent="0.7">
      <c r="A23" s="474" t="s">
        <v>75</v>
      </c>
      <c r="B23" s="437" t="s">
        <v>58</v>
      </c>
      <c r="C23" s="475"/>
      <c r="D23" s="389" t="s">
        <v>60</v>
      </c>
      <c r="E23" s="475"/>
      <c r="F23" s="475"/>
      <c r="G23" s="391" t="s">
        <v>59</v>
      </c>
      <c r="H23" s="475"/>
      <c r="I23" s="475"/>
      <c r="J23" s="475"/>
      <c r="K23" s="389" t="s">
        <v>61</v>
      </c>
      <c r="L23" s="475"/>
      <c r="M23" s="475"/>
      <c r="N23" s="475"/>
      <c r="O23" s="475"/>
      <c r="P23" s="475"/>
      <c r="Q23" s="475"/>
      <c r="R23" s="475"/>
      <c r="S23" s="475"/>
      <c r="T23" s="375" t="s">
        <v>261</v>
      </c>
    </row>
    <row r="24" spans="1:21" x14ac:dyDescent="0.45">
      <c r="A24" s="337" t="s">
        <v>241</v>
      </c>
      <c r="B24" s="416" t="s">
        <v>240</v>
      </c>
      <c r="C24" s="423"/>
      <c r="D24" s="336" t="s">
        <v>286</v>
      </c>
      <c r="E24" s="356"/>
      <c r="F24" s="356"/>
      <c r="G24" s="385">
        <v>3</v>
      </c>
      <c r="H24" s="356" t="s">
        <v>361</v>
      </c>
      <c r="I24" s="356"/>
      <c r="J24" s="356"/>
      <c r="K24" s="336" t="s">
        <v>312</v>
      </c>
      <c r="L24" s="359"/>
      <c r="M24" s="359"/>
      <c r="N24" s="359"/>
      <c r="O24" s="359"/>
      <c r="P24" s="359"/>
      <c r="Q24" s="359"/>
      <c r="R24" s="359"/>
      <c r="S24" s="359"/>
      <c r="T24" s="373" t="s">
        <v>245</v>
      </c>
    </row>
    <row r="25" spans="1:21" x14ac:dyDescent="0.45">
      <c r="A25" s="338" t="s">
        <v>40</v>
      </c>
      <c r="B25" s="414" t="s">
        <v>62</v>
      </c>
      <c r="C25" s="421"/>
      <c r="D25" s="330" t="s">
        <v>170</v>
      </c>
      <c r="E25" s="354"/>
      <c r="F25" s="354"/>
      <c r="G25" s="380" t="s">
        <v>272</v>
      </c>
      <c r="H25" s="354" t="s">
        <v>278</v>
      </c>
      <c r="I25" s="354"/>
      <c r="J25" s="354"/>
      <c r="K25" s="330" t="s">
        <v>189</v>
      </c>
      <c r="L25" s="355"/>
      <c r="M25" s="355"/>
      <c r="N25" s="355"/>
      <c r="O25" s="355"/>
      <c r="P25" s="355"/>
      <c r="Q25" s="355"/>
      <c r="R25" s="355"/>
      <c r="S25" s="355"/>
      <c r="T25" s="108" t="s">
        <v>246</v>
      </c>
    </row>
    <row r="26" spans="1:21" x14ac:dyDescent="0.45">
      <c r="A26" s="332" t="s">
        <v>72</v>
      </c>
      <c r="B26" s="413" t="s">
        <v>71</v>
      </c>
      <c r="C26" s="420"/>
      <c r="D26" s="333" t="s">
        <v>280</v>
      </c>
      <c r="E26" s="357"/>
      <c r="F26" s="357"/>
      <c r="G26" s="381">
        <v>20</v>
      </c>
      <c r="H26" s="357" t="s">
        <v>279</v>
      </c>
      <c r="I26" s="357"/>
      <c r="J26" s="357"/>
      <c r="K26" s="333" t="s">
        <v>271</v>
      </c>
      <c r="L26" s="358"/>
      <c r="M26" s="358"/>
      <c r="N26" s="358"/>
      <c r="O26" s="358"/>
      <c r="P26" s="358"/>
      <c r="Q26" s="358"/>
      <c r="R26" s="358"/>
      <c r="S26" s="358"/>
      <c r="T26" s="94" t="s">
        <v>247</v>
      </c>
    </row>
    <row r="27" spans="1:21" x14ac:dyDescent="0.45">
      <c r="A27" s="212"/>
      <c r="B27" s="211"/>
      <c r="C27" s="476"/>
      <c r="D27" s="476"/>
      <c r="E27" s="476"/>
      <c r="F27" s="476"/>
      <c r="G27" s="476"/>
      <c r="H27" s="476"/>
      <c r="I27" s="476"/>
      <c r="J27" s="476"/>
      <c r="K27" s="476"/>
      <c r="L27" s="476"/>
      <c r="M27" s="476"/>
      <c r="N27" s="476"/>
      <c r="O27" s="476"/>
      <c r="P27" s="476"/>
      <c r="Q27" s="476"/>
      <c r="R27" s="476"/>
      <c r="S27" s="476"/>
      <c r="T27" s="211"/>
    </row>
    <row r="28" spans="1:21" s="50" customFormat="1" ht="18" x14ac:dyDescent="0.55000000000000004">
      <c r="A28" s="465" t="s">
        <v>152</v>
      </c>
      <c r="B28" s="477"/>
      <c r="C28" s="477"/>
      <c r="D28" s="477"/>
      <c r="E28" s="270" t="s">
        <v>190</v>
      </c>
      <c r="F28" s="271" t="s">
        <v>191</v>
      </c>
      <c r="G28" s="477"/>
      <c r="H28" s="272"/>
      <c r="I28" s="465" t="s">
        <v>256</v>
      </c>
      <c r="J28" s="477"/>
      <c r="K28" s="477"/>
      <c r="L28" s="477"/>
      <c r="M28" s="477"/>
      <c r="N28" s="477"/>
      <c r="O28" s="477"/>
      <c r="P28" s="271" t="s">
        <v>81</v>
      </c>
      <c r="Q28" s="272"/>
      <c r="R28" s="477" t="s">
        <v>78</v>
      </c>
      <c r="S28" s="497"/>
      <c r="T28" s="489" t="s">
        <v>262</v>
      </c>
      <c r="U28"/>
    </row>
    <row r="29" spans="1:21" ht="38.75" customHeight="1" x14ac:dyDescent="0.45">
      <c r="A29" s="478" t="s">
        <v>344</v>
      </c>
      <c r="B29" s="479">
        <v>3727.9</v>
      </c>
      <c r="C29" s="1569"/>
      <c r="D29" s="1570"/>
      <c r="E29" s="93"/>
      <c r="F29" s="267" t="s">
        <v>257</v>
      </c>
      <c r="G29" s="268" t="s">
        <v>79</v>
      </c>
      <c r="H29" s="269"/>
      <c r="I29" s="266" t="s">
        <v>354</v>
      </c>
      <c r="J29" s="266" t="s">
        <v>355</v>
      </c>
      <c r="K29" s="266" t="s">
        <v>356</v>
      </c>
      <c r="L29" s="266" t="s">
        <v>357</v>
      </c>
      <c r="M29" s="266" t="s">
        <v>358</v>
      </c>
      <c r="N29" s="266" t="s">
        <v>359</v>
      </c>
      <c r="O29" s="266" t="s">
        <v>360</v>
      </c>
      <c r="P29" s="1566" t="s">
        <v>0</v>
      </c>
      <c r="Q29" s="1567"/>
      <c r="R29" s="498" t="s">
        <v>165</v>
      </c>
      <c r="S29" s="273"/>
      <c r="T29" s="490" t="s">
        <v>311</v>
      </c>
    </row>
    <row r="30" spans="1:21" s="80" customFormat="1" ht="29.45" customHeight="1" thickBot="1" x14ac:dyDescent="0.5">
      <c r="A30" s="280" t="s">
        <v>2</v>
      </c>
      <c r="B30" s="274" t="s">
        <v>1</v>
      </c>
      <c r="C30" s="281" t="s">
        <v>77</v>
      </c>
      <c r="D30" s="281" t="s">
        <v>41</v>
      </c>
      <c r="E30" s="274" t="s">
        <v>169</v>
      </c>
      <c r="F30" s="264" t="s">
        <v>83</v>
      </c>
      <c r="G30" s="265" t="s">
        <v>82</v>
      </c>
      <c r="H30" s="264" t="s">
        <v>352</v>
      </c>
      <c r="I30" s="274" t="s">
        <v>42</v>
      </c>
      <c r="J30" s="274" t="s">
        <v>43</v>
      </c>
      <c r="K30" s="274" t="s">
        <v>44</v>
      </c>
      <c r="L30" s="274" t="s">
        <v>45</v>
      </c>
      <c r="M30" s="274" t="s">
        <v>46</v>
      </c>
      <c r="N30" s="274" t="s">
        <v>47</v>
      </c>
      <c r="O30" s="274" t="s">
        <v>48</v>
      </c>
      <c r="P30" s="264" t="s">
        <v>342</v>
      </c>
      <c r="Q30" s="265" t="s">
        <v>343</v>
      </c>
      <c r="R30" s="499" t="s">
        <v>341</v>
      </c>
      <c r="S30" s="499" t="s">
        <v>340</v>
      </c>
      <c r="T30" s="491" t="s">
        <v>258</v>
      </c>
    </row>
    <row r="31" spans="1:21" ht="28.25" customHeight="1" thickTop="1" thickBot="1" x14ac:dyDescent="0.5">
      <c r="A31" s="535" t="s">
        <v>36</v>
      </c>
      <c r="B31" s="536" t="s">
        <v>88</v>
      </c>
      <c r="C31" s="537" t="s">
        <v>49</v>
      </c>
      <c r="D31" s="872" t="s">
        <v>56</v>
      </c>
      <c r="E31" s="882" t="s">
        <v>4</v>
      </c>
      <c r="F31" s="833" t="s">
        <v>27</v>
      </c>
      <c r="G31" s="736" t="s">
        <v>4</v>
      </c>
      <c r="H31" s="737" t="s">
        <v>27</v>
      </c>
      <c r="I31" s="611" t="s">
        <v>27</v>
      </c>
      <c r="J31" s="553" t="s">
        <v>27</v>
      </c>
      <c r="K31" s="553" t="s">
        <v>27</v>
      </c>
      <c r="L31" s="553" t="s">
        <v>27</v>
      </c>
      <c r="M31" s="553" t="s">
        <v>27</v>
      </c>
      <c r="N31" s="553" t="s">
        <v>27</v>
      </c>
      <c r="O31" s="554" t="s">
        <v>27</v>
      </c>
      <c r="P31" s="736" t="s">
        <v>4</v>
      </c>
      <c r="Q31" s="737" t="s">
        <v>4</v>
      </c>
      <c r="R31" s="611" t="s">
        <v>27</v>
      </c>
      <c r="S31" s="1424" t="s">
        <v>27</v>
      </c>
      <c r="T31" s="129" t="s">
        <v>248</v>
      </c>
    </row>
    <row r="32" spans="1:21" ht="15.75" thickTop="1" thickBot="1" x14ac:dyDescent="0.5">
      <c r="A32" s="538" t="s">
        <v>9</v>
      </c>
      <c r="B32" s="539" t="s">
        <v>230</v>
      </c>
      <c r="C32" s="540" t="s">
        <v>224</v>
      </c>
      <c r="D32" s="873" t="s">
        <v>224</v>
      </c>
      <c r="E32" s="883" t="s">
        <v>4</v>
      </c>
      <c r="F32" s="555" t="s">
        <v>4</v>
      </c>
      <c r="G32" s="738" t="s">
        <v>4</v>
      </c>
      <c r="H32" s="739" t="s">
        <v>4</v>
      </c>
      <c r="I32" s="612">
        <v>3</v>
      </c>
      <c r="J32" s="541">
        <v>3</v>
      </c>
      <c r="K32" s="541">
        <v>3</v>
      </c>
      <c r="L32" s="541">
        <v>3</v>
      </c>
      <c r="M32" s="541">
        <v>4</v>
      </c>
      <c r="N32" s="541">
        <v>4</v>
      </c>
      <c r="O32" s="851">
        <v>4</v>
      </c>
      <c r="P32" s="738" t="s">
        <v>4</v>
      </c>
      <c r="Q32" s="739" t="s">
        <v>4</v>
      </c>
      <c r="R32" s="583" t="s">
        <v>4</v>
      </c>
      <c r="S32" s="1425" t="s">
        <v>4</v>
      </c>
      <c r="T32" s="492" t="s">
        <v>231</v>
      </c>
    </row>
    <row r="33" spans="1:20" ht="14.65" thickTop="1" x14ac:dyDescent="0.45">
      <c r="A33" s="337" t="s">
        <v>10</v>
      </c>
      <c r="B33" s="1500" t="s">
        <v>8</v>
      </c>
      <c r="C33" s="438" t="s">
        <v>52</v>
      </c>
      <c r="D33" s="439" t="s">
        <v>53</v>
      </c>
      <c r="E33" s="884" t="s">
        <v>11</v>
      </c>
      <c r="F33" s="791" t="s">
        <v>4</v>
      </c>
      <c r="G33" s="740" t="s">
        <v>4</v>
      </c>
      <c r="H33" s="741" t="s">
        <v>4</v>
      </c>
      <c r="I33" s="839">
        <v>8.5</v>
      </c>
      <c r="J33" s="542">
        <v>9.5</v>
      </c>
      <c r="K33" s="542">
        <v>10.5</v>
      </c>
      <c r="L33" s="542">
        <v>11.5</v>
      </c>
      <c r="M33" s="542">
        <v>12.5</v>
      </c>
      <c r="N33" s="542">
        <v>14.5</v>
      </c>
      <c r="O33" s="556">
        <v>15.5</v>
      </c>
      <c r="P33" s="740" t="s">
        <v>4</v>
      </c>
      <c r="Q33" s="741" t="s">
        <v>4</v>
      </c>
      <c r="R33" s="839">
        <v>123.06</v>
      </c>
      <c r="S33" s="1426">
        <v>143.38</v>
      </c>
      <c r="T33" s="104" t="s">
        <v>109</v>
      </c>
    </row>
    <row r="34" spans="1:20" x14ac:dyDescent="0.45">
      <c r="A34" s="338" t="s">
        <v>11</v>
      </c>
      <c r="B34" s="1501"/>
      <c r="C34" s="340" t="s">
        <v>52</v>
      </c>
      <c r="D34" s="392" t="s">
        <v>12</v>
      </c>
      <c r="E34" s="532" t="s">
        <v>321</v>
      </c>
      <c r="F34" s="569" t="s">
        <v>4</v>
      </c>
      <c r="G34" s="742" t="s">
        <v>4</v>
      </c>
      <c r="H34" s="743" t="s">
        <v>4</v>
      </c>
      <c r="I34" s="588" t="s">
        <v>4</v>
      </c>
      <c r="J34" s="543" t="s">
        <v>4</v>
      </c>
      <c r="K34" s="543" t="s">
        <v>4</v>
      </c>
      <c r="L34" s="543" t="s">
        <v>4</v>
      </c>
      <c r="M34" s="543" t="s">
        <v>4</v>
      </c>
      <c r="N34" s="543" t="s">
        <v>4</v>
      </c>
      <c r="O34" s="557" t="s">
        <v>4</v>
      </c>
      <c r="P34" s="742" t="s">
        <v>4</v>
      </c>
      <c r="Q34" s="743" t="s">
        <v>4</v>
      </c>
      <c r="R34" s="588" t="s">
        <v>4</v>
      </c>
      <c r="S34" s="1427" t="s">
        <v>4</v>
      </c>
      <c r="T34" s="107" t="s">
        <v>193</v>
      </c>
    </row>
    <row r="35" spans="1:20" x14ac:dyDescent="0.45">
      <c r="A35" s="332" t="s">
        <v>13</v>
      </c>
      <c r="B35" s="1501"/>
      <c r="C35" s="341" t="s">
        <v>52</v>
      </c>
      <c r="D35" s="431" t="s">
        <v>53</v>
      </c>
      <c r="E35" s="531" t="s">
        <v>167</v>
      </c>
      <c r="F35" s="563" t="s">
        <v>4</v>
      </c>
      <c r="G35" s="744">
        <v>3</v>
      </c>
      <c r="H35" s="745" t="s">
        <v>205</v>
      </c>
      <c r="I35" s="589">
        <v>8.5</v>
      </c>
      <c r="J35" s="544">
        <v>9.5</v>
      </c>
      <c r="K35" s="544">
        <v>10.5</v>
      </c>
      <c r="L35" s="544">
        <v>11.5</v>
      </c>
      <c r="M35" s="544">
        <v>12.5</v>
      </c>
      <c r="N35" s="544">
        <v>14.5</v>
      </c>
      <c r="O35" s="564">
        <v>15.5</v>
      </c>
      <c r="P35" s="861">
        <v>17</v>
      </c>
      <c r="Q35" s="862">
        <v>7</v>
      </c>
      <c r="R35" s="559" t="s">
        <v>4</v>
      </c>
      <c r="S35" s="1428" t="s">
        <v>4</v>
      </c>
      <c r="T35" s="104" t="s">
        <v>110</v>
      </c>
    </row>
    <row r="36" spans="1:20" x14ac:dyDescent="0.45">
      <c r="A36" s="338" t="s">
        <v>14</v>
      </c>
      <c r="B36" s="1501"/>
      <c r="C36" s="340" t="s">
        <v>52</v>
      </c>
      <c r="D36" s="392" t="s">
        <v>54</v>
      </c>
      <c r="E36" s="532" t="s">
        <v>322</v>
      </c>
      <c r="F36" s="558">
        <v>16</v>
      </c>
      <c r="G36" s="746" t="s">
        <v>4</v>
      </c>
      <c r="H36" s="747" t="s">
        <v>4</v>
      </c>
      <c r="I36" s="587">
        <v>7.5</v>
      </c>
      <c r="J36" s="545">
        <v>8.5</v>
      </c>
      <c r="K36" s="545">
        <v>9.5</v>
      </c>
      <c r="L36" s="545">
        <v>10.5</v>
      </c>
      <c r="M36" s="545">
        <v>11.5</v>
      </c>
      <c r="N36" s="545">
        <v>13</v>
      </c>
      <c r="O36" s="558">
        <v>14.5</v>
      </c>
      <c r="P36" s="748">
        <v>17</v>
      </c>
      <c r="Q36" s="754">
        <v>7</v>
      </c>
      <c r="R36" s="559" t="s">
        <v>4</v>
      </c>
      <c r="S36" s="1428" t="s">
        <v>4</v>
      </c>
      <c r="T36" s="106" t="s">
        <v>111</v>
      </c>
    </row>
    <row r="37" spans="1:20" x14ac:dyDescent="0.45">
      <c r="A37" s="332" t="s">
        <v>15</v>
      </c>
      <c r="B37" s="1501"/>
      <c r="C37" s="341" t="s">
        <v>52</v>
      </c>
      <c r="D37" s="431" t="s">
        <v>53</v>
      </c>
      <c r="E37" s="531" t="s">
        <v>168</v>
      </c>
      <c r="F37" s="557" t="s">
        <v>4</v>
      </c>
      <c r="G37" s="742" t="s">
        <v>4</v>
      </c>
      <c r="H37" s="743" t="s">
        <v>4</v>
      </c>
      <c r="I37" s="589">
        <v>8.5</v>
      </c>
      <c r="J37" s="544">
        <v>9.5</v>
      </c>
      <c r="K37" s="544">
        <v>10.5</v>
      </c>
      <c r="L37" s="544">
        <v>11.5</v>
      </c>
      <c r="M37" s="544">
        <v>12.5</v>
      </c>
      <c r="N37" s="544">
        <v>14.5</v>
      </c>
      <c r="O37" s="564">
        <v>15.5</v>
      </c>
      <c r="P37" s="746" t="s">
        <v>4</v>
      </c>
      <c r="Q37" s="747" t="s">
        <v>4</v>
      </c>
      <c r="R37" s="857" t="s">
        <v>4</v>
      </c>
      <c r="S37" s="1429" t="s">
        <v>4</v>
      </c>
      <c r="T37" s="104" t="s">
        <v>112</v>
      </c>
    </row>
    <row r="38" spans="1:20" x14ac:dyDescent="0.45">
      <c r="A38" s="338" t="s">
        <v>16</v>
      </c>
      <c r="B38" s="1501"/>
      <c r="C38" s="340" t="s">
        <v>52</v>
      </c>
      <c r="D38" s="392" t="s">
        <v>54</v>
      </c>
      <c r="E38" s="532" t="s">
        <v>183</v>
      </c>
      <c r="F38" s="558">
        <v>16</v>
      </c>
      <c r="G38" s="748">
        <v>3</v>
      </c>
      <c r="H38" s="749" t="s">
        <v>182</v>
      </c>
      <c r="I38" s="587">
        <v>7.5</v>
      </c>
      <c r="J38" s="545">
        <v>8.5</v>
      </c>
      <c r="K38" s="545">
        <v>9.5</v>
      </c>
      <c r="L38" s="545">
        <v>10.5</v>
      </c>
      <c r="M38" s="545">
        <v>11.5</v>
      </c>
      <c r="N38" s="545">
        <v>13</v>
      </c>
      <c r="O38" s="558">
        <v>14.5</v>
      </c>
      <c r="P38" s="752" t="s">
        <v>4</v>
      </c>
      <c r="Q38" s="753" t="s">
        <v>4</v>
      </c>
      <c r="R38" s="587">
        <v>110.76</v>
      </c>
      <c r="S38" s="1430">
        <v>129.04</v>
      </c>
      <c r="T38" s="106" t="s">
        <v>113</v>
      </c>
    </row>
    <row r="39" spans="1:20" x14ac:dyDescent="0.45">
      <c r="A39" s="332" t="s">
        <v>17</v>
      </c>
      <c r="B39" s="1501"/>
      <c r="C39" s="341" t="s">
        <v>52</v>
      </c>
      <c r="D39" s="431" t="s">
        <v>12</v>
      </c>
      <c r="E39" s="531" t="s">
        <v>161</v>
      </c>
      <c r="F39" s="557" t="s">
        <v>4</v>
      </c>
      <c r="G39" s="750" t="s">
        <v>4</v>
      </c>
      <c r="H39" s="751" t="s">
        <v>4</v>
      </c>
      <c r="I39" s="588" t="s">
        <v>4</v>
      </c>
      <c r="J39" s="543" t="s">
        <v>4</v>
      </c>
      <c r="K39" s="543" t="s">
        <v>4</v>
      </c>
      <c r="L39" s="543" t="s">
        <v>4</v>
      </c>
      <c r="M39" s="543" t="s">
        <v>4</v>
      </c>
      <c r="N39" s="543" t="s">
        <v>4</v>
      </c>
      <c r="O39" s="557" t="s">
        <v>4</v>
      </c>
      <c r="P39" s="752" t="s">
        <v>4</v>
      </c>
      <c r="Q39" s="753" t="s">
        <v>4</v>
      </c>
      <c r="R39" s="590" t="s">
        <v>4</v>
      </c>
      <c r="S39" s="1431" t="s">
        <v>4</v>
      </c>
      <c r="T39" s="105" t="s">
        <v>194</v>
      </c>
    </row>
    <row r="40" spans="1:20" x14ac:dyDescent="0.45">
      <c r="A40" s="338" t="s">
        <v>18</v>
      </c>
      <c r="B40" s="1501"/>
      <c r="C40" s="340" t="s">
        <v>52</v>
      </c>
      <c r="D40" s="392" t="s">
        <v>53</v>
      </c>
      <c r="E40" s="532" t="s">
        <v>320</v>
      </c>
      <c r="F40" s="558">
        <v>16</v>
      </c>
      <c r="G40" s="746" t="s">
        <v>4</v>
      </c>
      <c r="H40" s="747" t="s">
        <v>4</v>
      </c>
      <c r="I40" s="840">
        <v>8.5</v>
      </c>
      <c r="J40" s="546">
        <v>9.5</v>
      </c>
      <c r="K40" s="546">
        <v>10.5</v>
      </c>
      <c r="L40" s="546">
        <v>11.5</v>
      </c>
      <c r="M40" s="546">
        <v>12.5</v>
      </c>
      <c r="N40" s="546">
        <v>14.5</v>
      </c>
      <c r="O40" s="565">
        <v>15.5</v>
      </c>
      <c r="P40" s="752" t="s">
        <v>4</v>
      </c>
      <c r="Q40" s="753" t="s">
        <v>4</v>
      </c>
      <c r="R40" s="586" t="s">
        <v>4</v>
      </c>
      <c r="S40" s="1432" t="s">
        <v>4</v>
      </c>
      <c r="T40" s="107" t="s">
        <v>195</v>
      </c>
    </row>
    <row r="41" spans="1:20" x14ac:dyDescent="0.45">
      <c r="A41" s="332" t="s">
        <v>19</v>
      </c>
      <c r="B41" s="1501"/>
      <c r="C41" s="341" t="s">
        <v>49</v>
      </c>
      <c r="D41" s="431" t="s">
        <v>53</v>
      </c>
      <c r="E41" s="531" t="s">
        <v>11</v>
      </c>
      <c r="F41" s="564">
        <v>16</v>
      </c>
      <c r="G41" s="752" t="s">
        <v>4</v>
      </c>
      <c r="H41" s="753" t="s">
        <v>4</v>
      </c>
      <c r="I41" s="589">
        <v>8.5</v>
      </c>
      <c r="J41" s="544">
        <v>9.5</v>
      </c>
      <c r="K41" s="544">
        <v>10.5</v>
      </c>
      <c r="L41" s="544">
        <v>11.5</v>
      </c>
      <c r="M41" s="544">
        <v>12.5</v>
      </c>
      <c r="N41" s="544">
        <v>14.5</v>
      </c>
      <c r="O41" s="564">
        <v>15.5</v>
      </c>
      <c r="P41" s="752" t="s">
        <v>4</v>
      </c>
      <c r="Q41" s="753" t="s">
        <v>4</v>
      </c>
      <c r="R41" s="589">
        <v>123.06</v>
      </c>
      <c r="S41" s="1433">
        <v>143.38</v>
      </c>
      <c r="T41" s="104" t="s">
        <v>114</v>
      </c>
    </row>
    <row r="42" spans="1:20" x14ac:dyDescent="0.45">
      <c r="A42" s="338" t="s">
        <v>20</v>
      </c>
      <c r="B42" s="1501"/>
      <c r="C42" s="340" t="s">
        <v>49</v>
      </c>
      <c r="D42" s="392" t="s">
        <v>54</v>
      </c>
      <c r="E42" s="532" t="s">
        <v>11</v>
      </c>
      <c r="F42" s="562" t="s">
        <v>4</v>
      </c>
      <c r="G42" s="752" t="s">
        <v>4</v>
      </c>
      <c r="H42" s="753" t="s">
        <v>4</v>
      </c>
      <c r="I42" s="587">
        <v>7.5</v>
      </c>
      <c r="J42" s="545">
        <v>8.5</v>
      </c>
      <c r="K42" s="545">
        <v>9.5</v>
      </c>
      <c r="L42" s="545">
        <v>10.5</v>
      </c>
      <c r="M42" s="545">
        <v>11.5</v>
      </c>
      <c r="N42" s="545">
        <v>13</v>
      </c>
      <c r="O42" s="558">
        <v>14.5</v>
      </c>
      <c r="P42" s="752" t="s">
        <v>4</v>
      </c>
      <c r="Q42" s="753" t="s">
        <v>4</v>
      </c>
      <c r="R42" s="588" t="s">
        <v>4</v>
      </c>
      <c r="S42" s="1427" t="s">
        <v>4</v>
      </c>
      <c r="T42" s="107" t="s">
        <v>196</v>
      </c>
    </row>
    <row r="43" spans="1:20" x14ac:dyDescent="0.45">
      <c r="A43" s="332" t="s">
        <v>21</v>
      </c>
      <c r="B43" s="1501"/>
      <c r="C43" s="341" t="s">
        <v>49</v>
      </c>
      <c r="D43" s="431" t="s">
        <v>54</v>
      </c>
      <c r="E43" s="531" t="s">
        <v>162</v>
      </c>
      <c r="F43" s="563" t="s">
        <v>4</v>
      </c>
      <c r="G43" s="742" t="s">
        <v>4</v>
      </c>
      <c r="H43" s="743" t="s">
        <v>4</v>
      </c>
      <c r="I43" s="588" t="s">
        <v>4</v>
      </c>
      <c r="J43" s="543" t="s">
        <v>4</v>
      </c>
      <c r="K43" s="543" t="s">
        <v>4</v>
      </c>
      <c r="L43" s="543" t="s">
        <v>4</v>
      </c>
      <c r="M43" s="543" t="s">
        <v>4</v>
      </c>
      <c r="N43" s="543" t="s">
        <v>4</v>
      </c>
      <c r="O43" s="557" t="s">
        <v>4</v>
      </c>
      <c r="P43" s="752" t="s">
        <v>4</v>
      </c>
      <c r="Q43" s="753" t="s">
        <v>4</v>
      </c>
      <c r="R43" s="589">
        <v>98.41</v>
      </c>
      <c r="S43" s="1433">
        <v>114.7</v>
      </c>
      <c r="T43" s="105" t="s">
        <v>197</v>
      </c>
    </row>
    <row r="44" spans="1:20" x14ac:dyDescent="0.45">
      <c r="A44" s="338" t="s">
        <v>22</v>
      </c>
      <c r="B44" s="1501"/>
      <c r="C44" s="340" t="s">
        <v>49</v>
      </c>
      <c r="D44" s="392" t="s">
        <v>55</v>
      </c>
      <c r="E44" s="532" t="s">
        <v>163</v>
      </c>
      <c r="F44" s="558">
        <v>16</v>
      </c>
      <c r="G44" s="748">
        <v>3</v>
      </c>
      <c r="H44" s="754">
        <v>16</v>
      </c>
      <c r="I44" s="587">
        <v>6</v>
      </c>
      <c r="J44" s="545">
        <v>7</v>
      </c>
      <c r="K44" s="545">
        <v>7.5</v>
      </c>
      <c r="L44" s="545">
        <v>8.5</v>
      </c>
      <c r="M44" s="545">
        <v>9.5</v>
      </c>
      <c r="N44" s="545">
        <v>11</v>
      </c>
      <c r="O44" s="558">
        <v>12</v>
      </c>
      <c r="P44" s="752" t="s">
        <v>4</v>
      </c>
      <c r="Q44" s="753" t="s">
        <v>4</v>
      </c>
      <c r="R44" s="587">
        <v>98.41</v>
      </c>
      <c r="S44" s="1434">
        <v>114.7</v>
      </c>
      <c r="T44" s="106" t="s">
        <v>115</v>
      </c>
    </row>
    <row r="45" spans="1:20" x14ac:dyDescent="0.45">
      <c r="A45" s="332" t="s">
        <v>23</v>
      </c>
      <c r="B45" s="1501"/>
      <c r="C45" s="341" t="s">
        <v>49</v>
      </c>
      <c r="D45" s="431" t="s">
        <v>55</v>
      </c>
      <c r="E45" s="531" t="s">
        <v>166</v>
      </c>
      <c r="F45" s="562" t="s">
        <v>4</v>
      </c>
      <c r="G45" s="746" t="s">
        <v>4</v>
      </c>
      <c r="H45" s="747" t="s">
        <v>4</v>
      </c>
      <c r="I45" s="841">
        <v>6</v>
      </c>
      <c r="J45" s="547">
        <v>7</v>
      </c>
      <c r="K45" s="547">
        <v>7.5</v>
      </c>
      <c r="L45" s="547">
        <v>8.5</v>
      </c>
      <c r="M45" s="547">
        <v>9.5</v>
      </c>
      <c r="N45" s="547">
        <v>11</v>
      </c>
      <c r="O45" s="566">
        <v>12</v>
      </c>
      <c r="P45" s="752" t="s">
        <v>4</v>
      </c>
      <c r="Q45" s="753" t="s">
        <v>4</v>
      </c>
      <c r="R45" s="841">
        <v>98.41</v>
      </c>
      <c r="S45" s="1435">
        <v>114.7</v>
      </c>
      <c r="T45" s="104" t="s">
        <v>116</v>
      </c>
    </row>
    <row r="46" spans="1:20" x14ac:dyDescent="0.45">
      <c r="A46" s="338" t="s">
        <v>24</v>
      </c>
      <c r="B46" s="1501"/>
      <c r="C46" s="340" t="s">
        <v>49</v>
      </c>
      <c r="D46" s="392" t="s">
        <v>55</v>
      </c>
      <c r="E46" s="532" t="s">
        <v>11</v>
      </c>
      <c r="F46" s="568" t="s">
        <v>4</v>
      </c>
      <c r="G46" s="752" t="s">
        <v>4</v>
      </c>
      <c r="H46" s="753" t="s">
        <v>4</v>
      </c>
      <c r="I46" s="587">
        <v>6</v>
      </c>
      <c r="J46" s="545">
        <v>7</v>
      </c>
      <c r="K46" s="545">
        <v>7.5</v>
      </c>
      <c r="L46" s="545">
        <v>8.5</v>
      </c>
      <c r="M46" s="545">
        <v>9.5</v>
      </c>
      <c r="N46" s="545">
        <v>11</v>
      </c>
      <c r="O46" s="558">
        <v>12</v>
      </c>
      <c r="P46" s="752" t="s">
        <v>4</v>
      </c>
      <c r="Q46" s="753" t="s">
        <v>4</v>
      </c>
      <c r="R46" s="587">
        <v>98.41</v>
      </c>
      <c r="S46" s="1434">
        <v>114.7</v>
      </c>
      <c r="T46" s="106" t="s">
        <v>117</v>
      </c>
    </row>
    <row r="47" spans="1:20" x14ac:dyDescent="0.45">
      <c r="A47" s="332" t="s">
        <v>25</v>
      </c>
      <c r="B47" s="1501"/>
      <c r="C47" s="341" t="s">
        <v>49</v>
      </c>
      <c r="D47" s="431" t="s">
        <v>55</v>
      </c>
      <c r="E47" s="531" t="s">
        <v>11</v>
      </c>
      <c r="F47" s="563" t="s">
        <v>4</v>
      </c>
      <c r="G47" s="752" t="s">
        <v>4</v>
      </c>
      <c r="H47" s="753" t="s">
        <v>4</v>
      </c>
      <c r="I47" s="841">
        <v>6</v>
      </c>
      <c r="J47" s="547">
        <v>7</v>
      </c>
      <c r="K47" s="547">
        <v>7.5</v>
      </c>
      <c r="L47" s="547">
        <v>8.5</v>
      </c>
      <c r="M47" s="547">
        <v>9.5</v>
      </c>
      <c r="N47" s="547">
        <v>11</v>
      </c>
      <c r="O47" s="566">
        <v>12</v>
      </c>
      <c r="P47" s="752" t="s">
        <v>4</v>
      </c>
      <c r="Q47" s="753" t="s">
        <v>4</v>
      </c>
      <c r="R47" s="841">
        <v>98.41</v>
      </c>
      <c r="S47" s="1433">
        <v>114.7</v>
      </c>
      <c r="T47" s="104" t="s">
        <v>118</v>
      </c>
    </row>
    <row r="48" spans="1:20" ht="14.65" thickBot="1" x14ac:dyDescent="0.5">
      <c r="A48" s="460" t="s">
        <v>26</v>
      </c>
      <c r="B48" s="1502"/>
      <c r="C48" s="342" t="s">
        <v>49</v>
      </c>
      <c r="D48" s="874" t="s">
        <v>26</v>
      </c>
      <c r="E48" s="885" t="s">
        <v>11</v>
      </c>
      <c r="F48" s="834">
        <v>15</v>
      </c>
      <c r="G48" s="755" t="s">
        <v>4</v>
      </c>
      <c r="H48" s="756" t="s">
        <v>4</v>
      </c>
      <c r="I48" s="593">
        <v>3</v>
      </c>
      <c r="J48" s="548">
        <v>4</v>
      </c>
      <c r="K48" s="548">
        <v>5</v>
      </c>
      <c r="L48" s="548">
        <v>6</v>
      </c>
      <c r="M48" s="548">
        <v>7</v>
      </c>
      <c r="N48" s="548">
        <v>8.5</v>
      </c>
      <c r="O48" s="795">
        <v>9.5</v>
      </c>
      <c r="P48" s="755" t="s">
        <v>4</v>
      </c>
      <c r="Q48" s="756" t="s">
        <v>4</v>
      </c>
      <c r="R48" s="858" t="s">
        <v>4</v>
      </c>
      <c r="S48" s="1436" t="s">
        <v>4</v>
      </c>
      <c r="T48" s="107" t="s">
        <v>198</v>
      </c>
    </row>
    <row r="49" spans="1:20" ht="14.65" thickTop="1" x14ac:dyDescent="0.45">
      <c r="A49" s="461" t="s">
        <v>29</v>
      </c>
      <c r="B49" s="1503" t="s">
        <v>28</v>
      </c>
      <c r="C49" s="343" t="s">
        <v>49</v>
      </c>
      <c r="D49" s="875" t="s">
        <v>50</v>
      </c>
      <c r="E49" s="886" t="s">
        <v>166</v>
      </c>
      <c r="F49" s="567">
        <v>13</v>
      </c>
      <c r="G49" s="757">
        <v>3</v>
      </c>
      <c r="H49" s="758">
        <v>16</v>
      </c>
      <c r="I49" s="842">
        <v>6</v>
      </c>
      <c r="J49" s="549">
        <v>7</v>
      </c>
      <c r="K49" s="549">
        <v>8</v>
      </c>
      <c r="L49" s="549">
        <v>8.5</v>
      </c>
      <c r="M49" s="549">
        <v>9.5</v>
      </c>
      <c r="N49" s="549">
        <v>11</v>
      </c>
      <c r="O49" s="852">
        <v>12</v>
      </c>
      <c r="P49" s="863" t="s">
        <v>4</v>
      </c>
      <c r="Q49" s="864" t="s">
        <v>4</v>
      </c>
      <c r="R49" s="592">
        <v>123.06</v>
      </c>
      <c r="S49" s="1437">
        <v>143.38</v>
      </c>
      <c r="T49" s="104" t="s">
        <v>204</v>
      </c>
    </row>
    <row r="50" spans="1:20" ht="14.65" thickBot="1" x14ac:dyDescent="0.5">
      <c r="A50" s="462" t="s">
        <v>236</v>
      </c>
      <c r="B50" s="1504"/>
      <c r="C50" s="340" t="s">
        <v>49</v>
      </c>
      <c r="D50" s="392" t="s">
        <v>50</v>
      </c>
      <c r="E50" s="532" t="s">
        <v>11</v>
      </c>
      <c r="F50" s="562" t="s">
        <v>4</v>
      </c>
      <c r="G50" s="746" t="s">
        <v>4</v>
      </c>
      <c r="H50" s="747" t="s">
        <v>4</v>
      </c>
      <c r="I50" s="840">
        <v>6</v>
      </c>
      <c r="J50" s="546">
        <v>7</v>
      </c>
      <c r="K50" s="546">
        <v>8</v>
      </c>
      <c r="L50" s="546">
        <v>8.5</v>
      </c>
      <c r="M50" s="546">
        <v>9.5</v>
      </c>
      <c r="N50" s="546">
        <v>11</v>
      </c>
      <c r="O50" s="565">
        <v>12</v>
      </c>
      <c r="P50" s="752" t="s">
        <v>4</v>
      </c>
      <c r="Q50" s="753" t="s">
        <v>4</v>
      </c>
      <c r="R50" s="586" t="s">
        <v>4</v>
      </c>
      <c r="S50" s="563" t="s">
        <v>4</v>
      </c>
      <c r="T50" s="493" t="s">
        <v>237</v>
      </c>
    </row>
    <row r="51" spans="1:20" ht="14.65" thickTop="1" x14ac:dyDescent="0.45">
      <c r="A51" s="459" t="s">
        <v>30</v>
      </c>
      <c r="B51" s="1504"/>
      <c r="C51" s="340" t="s">
        <v>52</v>
      </c>
      <c r="D51" s="392" t="s">
        <v>12</v>
      </c>
      <c r="E51" s="532" t="s">
        <v>161</v>
      </c>
      <c r="F51" s="568" t="s">
        <v>4</v>
      </c>
      <c r="G51" s="759">
        <v>4</v>
      </c>
      <c r="H51" s="760">
        <v>22</v>
      </c>
      <c r="I51" s="588" t="s">
        <v>4</v>
      </c>
      <c r="J51" s="543" t="s">
        <v>4</v>
      </c>
      <c r="K51" s="543" t="s">
        <v>4</v>
      </c>
      <c r="L51" s="543" t="s">
        <v>4</v>
      </c>
      <c r="M51" s="543" t="s">
        <v>4</v>
      </c>
      <c r="N51" s="543" t="s">
        <v>4</v>
      </c>
      <c r="O51" s="557" t="s">
        <v>4</v>
      </c>
      <c r="P51" s="742" t="s">
        <v>4</v>
      </c>
      <c r="Q51" s="743" t="s">
        <v>4</v>
      </c>
      <c r="R51" s="591" t="s">
        <v>4</v>
      </c>
      <c r="S51" s="568" t="s">
        <v>4</v>
      </c>
      <c r="T51" s="107" t="s">
        <v>199</v>
      </c>
    </row>
    <row r="52" spans="1:20" x14ac:dyDescent="0.45">
      <c r="A52" s="334" t="s">
        <v>31</v>
      </c>
      <c r="B52" s="1504"/>
      <c r="C52" s="341" t="s">
        <v>52</v>
      </c>
      <c r="D52" s="392" t="s">
        <v>50</v>
      </c>
      <c r="E52" s="531" t="s">
        <v>167</v>
      </c>
      <c r="F52" s="568" t="s">
        <v>4</v>
      </c>
      <c r="G52" s="748">
        <v>3</v>
      </c>
      <c r="H52" s="754">
        <v>18</v>
      </c>
      <c r="I52" s="587">
        <v>6</v>
      </c>
      <c r="J52" s="545">
        <v>7</v>
      </c>
      <c r="K52" s="545">
        <v>8</v>
      </c>
      <c r="L52" s="545">
        <v>8.5</v>
      </c>
      <c r="M52" s="545">
        <v>9.5</v>
      </c>
      <c r="N52" s="545">
        <v>11</v>
      </c>
      <c r="O52" s="558">
        <v>12</v>
      </c>
      <c r="P52" s="748">
        <v>15</v>
      </c>
      <c r="Q52" s="754">
        <v>5</v>
      </c>
      <c r="R52" s="586" t="s">
        <v>4</v>
      </c>
      <c r="S52" s="563" t="s">
        <v>4</v>
      </c>
      <c r="T52" s="104" t="s">
        <v>200</v>
      </c>
    </row>
    <row r="53" spans="1:20" x14ac:dyDescent="0.45">
      <c r="A53" s="332" t="s">
        <v>347</v>
      </c>
      <c r="B53" s="1504"/>
      <c r="C53" s="341"/>
      <c r="D53" s="431" t="s">
        <v>50</v>
      </c>
      <c r="E53" s="531" t="s">
        <v>30</v>
      </c>
      <c r="F53" s="568" t="s">
        <v>4</v>
      </c>
      <c r="G53" s="752" t="s">
        <v>4</v>
      </c>
      <c r="H53" s="753" t="s">
        <v>4</v>
      </c>
      <c r="I53" s="613">
        <v>6</v>
      </c>
      <c r="J53" s="550">
        <v>7</v>
      </c>
      <c r="K53" s="550">
        <v>8</v>
      </c>
      <c r="L53" s="550">
        <v>8.5</v>
      </c>
      <c r="M53" s="550">
        <v>9.5</v>
      </c>
      <c r="N53" s="550">
        <v>11</v>
      </c>
      <c r="O53" s="796">
        <v>12</v>
      </c>
      <c r="P53" s="742" t="s">
        <v>4</v>
      </c>
      <c r="Q53" s="743" t="s">
        <v>4</v>
      </c>
      <c r="R53" s="591" t="s">
        <v>4</v>
      </c>
      <c r="S53" s="568" t="s">
        <v>4</v>
      </c>
      <c r="T53" s="104" t="s">
        <v>351</v>
      </c>
    </row>
    <row r="54" spans="1:20" x14ac:dyDescent="0.45">
      <c r="A54" s="338" t="s">
        <v>348</v>
      </c>
      <c r="B54" s="1504"/>
      <c r="C54" s="341"/>
      <c r="D54" s="392" t="s">
        <v>50</v>
      </c>
      <c r="E54" s="532" t="s">
        <v>30</v>
      </c>
      <c r="F54" s="568" t="s">
        <v>4</v>
      </c>
      <c r="G54" s="752" t="s">
        <v>4</v>
      </c>
      <c r="H54" s="753" t="s">
        <v>4</v>
      </c>
      <c r="I54" s="587">
        <v>6</v>
      </c>
      <c r="J54" s="545">
        <v>7</v>
      </c>
      <c r="K54" s="545">
        <v>8</v>
      </c>
      <c r="L54" s="545">
        <v>8.5</v>
      </c>
      <c r="M54" s="545">
        <v>9.5</v>
      </c>
      <c r="N54" s="545">
        <v>11</v>
      </c>
      <c r="O54" s="558">
        <v>12</v>
      </c>
      <c r="P54" s="742" t="s">
        <v>4</v>
      </c>
      <c r="Q54" s="743" t="s">
        <v>4</v>
      </c>
      <c r="R54" s="591" t="s">
        <v>4</v>
      </c>
      <c r="S54" s="568" t="s">
        <v>4</v>
      </c>
      <c r="T54" s="104" t="s">
        <v>350</v>
      </c>
    </row>
    <row r="55" spans="1:20" x14ac:dyDescent="0.45">
      <c r="A55" s="332" t="s">
        <v>107</v>
      </c>
      <c r="B55" s="1504"/>
      <c r="C55" s="340" t="s">
        <v>49</v>
      </c>
      <c r="D55" s="431" t="s">
        <v>50</v>
      </c>
      <c r="E55" s="532" t="s">
        <v>4</v>
      </c>
      <c r="F55" s="568" t="s">
        <v>4</v>
      </c>
      <c r="G55" s="759">
        <v>3</v>
      </c>
      <c r="H55" s="760">
        <v>16</v>
      </c>
      <c r="I55" s="841">
        <v>6</v>
      </c>
      <c r="J55" s="547">
        <v>7</v>
      </c>
      <c r="K55" s="547">
        <v>8</v>
      </c>
      <c r="L55" s="547">
        <v>8.5</v>
      </c>
      <c r="M55" s="547">
        <v>9.5</v>
      </c>
      <c r="N55" s="547">
        <v>11</v>
      </c>
      <c r="O55" s="566">
        <v>12</v>
      </c>
      <c r="P55" s="750" t="s">
        <v>4</v>
      </c>
      <c r="Q55" s="751" t="s">
        <v>4</v>
      </c>
      <c r="R55" s="586" t="s">
        <v>4</v>
      </c>
      <c r="S55" s="563" t="s">
        <v>4</v>
      </c>
      <c r="T55" s="106" t="s">
        <v>119</v>
      </c>
    </row>
    <row r="56" spans="1:20" x14ac:dyDescent="0.45">
      <c r="A56" s="338" t="s">
        <v>32</v>
      </c>
      <c r="B56" s="1504"/>
      <c r="C56" s="341" t="s">
        <v>52</v>
      </c>
      <c r="D56" s="876" t="s">
        <v>57</v>
      </c>
      <c r="E56" s="531" t="s">
        <v>167</v>
      </c>
      <c r="F56" s="568" t="s">
        <v>4</v>
      </c>
      <c r="G56" s="748">
        <v>3</v>
      </c>
      <c r="H56" s="754">
        <v>18</v>
      </c>
      <c r="I56" s="587">
        <v>7.5</v>
      </c>
      <c r="J56" s="545">
        <v>8.5</v>
      </c>
      <c r="K56" s="545">
        <v>9.5</v>
      </c>
      <c r="L56" s="545">
        <v>10.5</v>
      </c>
      <c r="M56" s="545">
        <v>11.5</v>
      </c>
      <c r="N56" s="545">
        <v>13</v>
      </c>
      <c r="O56" s="558">
        <v>14.5</v>
      </c>
      <c r="P56" s="786">
        <v>15</v>
      </c>
      <c r="Q56" s="787">
        <v>5</v>
      </c>
      <c r="R56" s="586" t="s">
        <v>4</v>
      </c>
      <c r="S56" s="563" t="s">
        <v>4</v>
      </c>
      <c r="T56" s="106" t="s">
        <v>201</v>
      </c>
    </row>
    <row r="57" spans="1:20" x14ac:dyDescent="0.45">
      <c r="A57" s="332" t="s">
        <v>33</v>
      </c>
      <c r="B57" s="1504"/>
      <c r="C57" s="340" t="s">
        <v>52</v>
      </c>
      <c r="D57" s="877" t="s">
        <v>57</v>
      </c>
      <c r="E57" s="532" t="s">
        <v>318</v>
      </c>
      <c r="F57" s="563" t="s">
        <v>4</v>
      </c>
      <c r="G57" s="744">
        <v>3</v>
      </c>
      <c r="H57" s="761">
        <v>18</v>
      </c>
      <c r="I57" s="841">
        <v>7.5</v>
      </c>
      <c r="J57" s="547">
        <v>8.5</v>
      </c>
      <c r="K57" s="547">
        <v>9.5</v>
      </c>
      <c r="L57" s="547">
        <v>10.5</v>
      </c>
      <c r="M57" s="547">
        <v>11.5</v>
      </c>
      <c r="N57" s="547">
        <v>13</v>
      </c>
      <c r="O57" s="566">
        <v>14.5</v>
      </c>
      <c r="P57" s="759">
        <v>15</v>
      </c>
      <c r="Q57" s="760">
        <v>5</v>
      </c>
      <c r="R57" s="586" t="s">
        <v>4</v>
      </c>
      <c r="S57" s="563" t="s">
        <v>4</v>
      </c>
      <c r="T57" s="105" t="s">
        <v>120</v>
      </c>
    </row>
    <row r="58" spans="1:20" x14ac:dyDescent="0.45">
      <c r="A58" s="338" t="s">
        <v>34</v>
      </c>
      <c r="B58" s="1504"/>
      <c r="C58" s="341" t="s">
        <v>49</v>
      </c>
      <c r="D58" s="876" t="s">
        <v>51</v>
      </c>
      <c r="E58" s="532" t="s">
        <v>32</v>
      </c>
      <c r="F58" s="795">
        <v>13</v>
      </c>
      <c r="G58" s="748">
        <v>3</v>
      </c>
      <c r="H58" s="754">
        <v>13</v>
      </c>
      <c r="I58" s="593">
        <v>5.5</v>
      </c>
      <c r="J58" s="548">
        <v>6.5</v>
      </c>
      <c r="K58" s="548">
        <v>7.5</v>
      </c>
      <c r="L58" s="548">
        <v>8</v>
      </c>
      <c r="M58" s="548">
        <v>8.5</v>
      </c>
      <c r="N58" s="548">
        <v>9.5</v>
      </c>
      <c r="O58" s="795">
        <v>10.5</v>
      </c>
      <c r="P58" s="746" t="s">
        <v>4</v>
      </c>
      <c r="Q58" s="747" t="s">
        <v>4</v>
      </c>
      <c r="R58" s="593">
        <v>110.76</v>
      </c>
      <c r="S58" s="548">
        <v>129.04</v>
      </c>
      <c r="T58" s="107" t="s">
        <v>203</v>
      </c>
    </row>
    <row r="59" spans="1:20" ht="14.65" thickBot="1" x14ac:dyDescent="0.5">
      <c r="A59" s="339" t="s">
        <v>35</v>
      </c>
      <c r="B59" s="1505"/>
      <c r="C59" s="342" t="s">
        <v>49</v>
      </c>
      <c r="D59" s="878" t="s">
        <v>57</v>
      </c>
      <c r="E59" s="887" t="s">
        <v>319</v>
      </c>
      <c r="F59" s="835" t="s">
        <v>4</v>
      </c>
      <c r="G59" s="762" t="s">
        <v>4</v>
      </c>
      <c r="H59" s="763" t="s">
        <v>4</v>
      </c>
      <c r="I59" s="843">
        <v>7.5</v>
      </c>
      <c r="J59" s="551">
        <v>8.5</v>
      </c>
      <c r="K59" s="551">
        <v>9.5</v>
      </c>
      <c r="L59" s="551">
        <v>10.5</v>
      </c>
      <c r="M59" s="551">
        <v>11.5</v>
      </c>
      <c r="N59" s="551">
        <v>13</v>
      </c>
      <c r="O59" s="853">
        <v>14.5</v>
      </c>
      <c r="P59" s="865" t="s">
        <v>4</v>
      </c>
      <c r="Q59" s="866" t="s">
        <v>4</v>
      </c>
      <c r="R59" s="859" t="s">
        <v>4</v>
      </c>
      <c r="S59" s="569" t="s">
        <v>4</v>
      </c>
      <c r="T59" s="104" t="s">
        <v>202</v>
      </c>
    </row>
    <row r="60" spans="1:20" ht="13.25" customHeight="1" thickTop="1" x14ac:dyDescent="0.45">
      <c r="A60" s="533" t="s">
        <v>331</v>
      </c>
      <c r="B60" s="1506" t="s">
        <v>328</v>
      </c>
      <c r="C60" s="343" t="s">
        <v>52</v>
      </c>
      <c r="D60" s="879" t="s">
        <v>333</v>
      </c>
      <c r="E60" s="888" t="s">
        <v>4</v>
      </c>
      <c r="F60" s="836" t="s">
        <v>4</v>
      </c>
      <c r="G60" s="764" t="s">
        <v>4</v>
      </c>
      <c r="H60" s="765" t="s">
        <v>4</v>
      </c>
      <c r="I60" s="844">
        <v>0.5</v>
      </c>
      <c r="J60" s="552">
        <v>1</v>
      </c>
      <c r="K60" s="552">
        <v>1.5</v>
      </c>
      <c r="L60" s="552">
        <v>2</v>
      </c>
      <c r="M60" s="552">
        <v>2.5</v>
      </c>
      <c r="N60" s="552">
        <v>3</v>
      </c>
      <c r="O60" s="854">
        <v>3.5</v>
      </c>
      <c r="P60" s="740" t="s">
        <v>4</v>
      </c>
      <c r="Q60" s="741" t="s">
        <v>4</v>
      </c>
      <c r="R60" s="860" t="s">
        <v>4</v>
      </c>
      <c r="S60" s="570" t="s">
        <v>4</v>
      </c>
      <c r="T60" s="410" t="s">
        <v>4</v>
      </c>
    </row>
    <row r="61" spans="1:20" ht="13.25" customHeight="1" x14ac:dyDescent="0.45">
      <c r="A61" s="332" t="s">
        <v>329</v>
      </c>
      <c r="B61" s="1507"/>
      <c r="C61" s="430" t="s">
        <v>52</v>
      </c>
      <c r="D61" s="880" t="s">
        <v>334</v>
      </c>
      <c r="E61" s="889" t="s">
        <v>4</v>
      </c>
      <c r="F61" s="837" t="s">
        <v>4</v>
      </c>
      <c r="G61" s="766" t="s">
        <v>4</v>
      </c>
      <c r="H61" s="767" t="s">
        <v>4</v>
      </c>
      <c r="I61" s="841">
        <v>3</v>
      </c>
      <c r="J61" s="547">
        <v>4</v>
      </c>
      <c r="K61" s="547">
        <v>5</v>
      </c>
      <c r="L61" s="547">
        <v>6</v>
      </c>
      <c r="M61" s="547">
        <v>7</v>
      </c>
      <c r="N61" s="547">
        <v>8.5</v>
      </c>
      <c r="O61" s="566">
        <v>9.5</v>
      </c>
      <c r="P61" s="752" t="s">
        <v>4</v>
      </c>
      <c r="Q61" s="753" t="s">
        <v>4</v>
      </c>
      <c r="R61" s="591" t="s">
        <v>4</v>
      </c>
      <c r="S61" s="561" t="s">
        <v>4</v>
      </c>
      <c r="T61" s="410" t="s">
        <v>4</v>
      </c>
    </row>
    <row r="62" spans="1:20" ht="13.25" customHeight="1" x14ac:dyDescent="0.45">
      <c r="A62" s="338" t="s">
        <v>332</v>
      </c>
      <c r="B62" s="1507"/>
      <c r="C62" s="341" t="s">
        <v>52</v>
      </c>
      <c r="D62" s="876" t="s">
        <v>333</v>
      </c>
      <c r="E62" s="890" t="s">
        <v>4</v>
      </c>
      <c r="F62" s="791" t="s">
        <v>4</v>
      </c>
      <c r="G62" s="768" t="s">
        <v>4</v>
      </c>
      <c r="H62" s="769" t="s">
        <v>4</v>
      </c>
      <c r="I62" s="587">
        <v>0.5</v>
      </c>
      <c r="J62" s="545">
        <v>1</v>
      </c>
      <c r="K62" s="545">
        <v>1.5</v>
      </c>
      <c r="L62" s="545">
        <v>2</v>
      </c>
      <c r="M62" s="545">
        <v>2.5</v>
      </c>
      <c r="N62" s="545">
        <v>3</v>
      </c>
      <c r="O62" s="558">
        <v>3.5</v>
      </c>
      <c r="P62" s="740" t="s">
        <v>4</v>
      </c>
      <c r="Q62" s="741" t="s">
        <v>4</v>
      </c>
      <c r="R62" s="591" t="s">
        <v>4</v>
      </c>
      <c r="S62" s="561" t="s">
        <v>4</v>
      </c>
      <c r="T62" s="410" t="s">
        <v>4</v>
      </c>
    </row>
    <row r="63" spans="1:20" ht="13.25" customHeight="1" x14ac:dyDescent="0.45">
      <c r="A63" s="332" t="s">
        <v>330</v>
      </c>
      <c r="B63" s="1507"/>
      <c r="C63" s="430" t="s">
        <v>52</v>
      </c>
      <c r="D63" s="877" t="s">
        <v>335</v>
      </c>
      <c r="E63" s="888" t="s">
        <v>166</v>
      </c>
      <c r="F63" s="563" t="s">
        <v>4</v>
      </c>
      <c r="G63" s="744">
        <v>4</v>
      </c>
      <c r="H63" s="761">
        <v>22</v>
      </c>
      <c r="I63" s="841">
        <v>3</v>
      </c>
      <c r="J63" s="547">
        <v>4</v>
      </c>
      <c r="K63" s="547">
        <v>5</v>
      </c>
      <c r="L63" s="547">
        <v>6</v>
      </c>
      <c r="M63" s="547">
        <v>7</v>
      </c>
      <c r="N63" s="547">
        <v>8.5</v>
      </c>
      <c r="O63" s="566">
        <v>9.5</v>
      </c>
      <c r="P63" s="755" t="s">
        <v>4</v>
      </c>
      <c r="Q63" s="756" t="s">
        <v>4</v>
      </c>
      <c r="R63" s="591" t="s">
        <v>4</v>
      </c>
      <c r="S63" s="561" t="s">
        <v>4</v>
      </c>
      <c r="T63" s="410" t="s">
        <v>4</v>
      </c>
    </row>
    <row r="64" spans="1:20" ht="13.25" customHeight="1" thickBot="1" x14ac:dyDescent="0.5">
      <c r="A64" s="534" t="s">
        <v>7</v>
      </c>
      <c r="B64" s="1508"/>
      <c r="C64" s="362" t="s">
        <v>49</v>
      </c>
      <c r="D64" s="876" t="s">
        <v>334</v>
      </c>
      <c r="E64" s="889" t="s">
        <v>4</v>
      </c>
      <c r="F64" s="558">
        <v>9.5</v>
      </c>
      <c r="G64" s="748">
        <v>2</v>
      </c>
      <c r="H64" s="754">
        <v>11</v>
      </c>
      <c r="I64" s="587">
        <v>3</v>
      </c>
      <c r="J64" s="545">
        <v>4</v>
      </c>
      <c r="K64" s="545">
        <v>5</v>
      </c>
      <c r="L64" s="545">
        <v>6</v>
      </c>
      <c r="M64" s="545">
        <v>7</v>
      </c>
      <c r="N64" s="545">
        <v>8.5</v>
      </c>
      <c r="O64" s="558">
        <v>9.5</v>
      </c>
      <c r="P64" s="755" t="s">
        <v>4</v>
      </c>
      <c r="Q64" s="867" t="s">
        <v>4</v>
      </c>
      <c r="R64" s="593">
        <v>110.76</v>
      </c>
      <c r="S64" s="548">
        <v>129.04</v>
      </c>
      <c r="T64" s="104"/>
    </row>
    <row r="65" spans="1:20" ht="14.65" thickTop="1" x14ac:dyDescent="0.45">
      <c r="A65" s="337" t="s">
        <v>3</v>
      </c>
      <c r="B65" s="1495" t="s">
        <v>89</v>
      </c>
      <c r="C65" s="429" t="s">
        <v>49</v>
      </c>
      <c r="D65" s="875" t="s">
        <v>56</v>
      </c>
      <c r="E65" s="891" t="s">
        <v>4</v>
      </c>
      <c r="F65" s="799" t="s">
        <v>4</v>
      </c>
      <c r="G65" s="847" t="s">
        <v>4</v>
      </c>
      <c r="H65" s="848" t="s">
        <v>4</v>
      </c>
      <c r="I65" s="845" t="s">
        <v>4</v>
      </c>
      <c r="J65" s="571" t="s">
        <v>4</v>
      </c>
      <c r="K65" s="571" t="s">
        <v>4</v>
      </c>
      <c r="L65" s="571" t="s">
        <v>4</v>
      </c>
      <c r="M65" s="571" t="s">
        <v>4</v>
      </c>
      <c r="N65" s="571" t="s">
        <v>4</v>
      </c>
      <c r="O65" s="855" t="s">
        <v>4</v>
      </c>
      <c r="P65" s="868" t="s">
        <v>4</v>
      </c>
      <c r="Q65" s="869" t="s">
        <v>4</v>
      </c>
      <c r="R65" s="842">
        <v>129.04</v>
      </c>
      <c r="S65" s="549">
        <v>149.72999999999999</v>
      </c>
      <c r="T65" s="107" t="s">
        <v>122</v>
      </c>
    </row>
    <row r="66" spans="1:20" x14ac:dyDescent="0.45">
      <c r="A66" s="338" t="s">
        <v>5</v>
      </c>
      <c r="B66" s="1564"/>
      <c r="C66" s="501" t="s">
        <v>52</v>
      </c>
      <c r="D66" s="881" t="s">
        <v>56</v>
      </c>
      <c r="E66" s="892" t="s">
        <v>4</v>
      </c>
      <c r="F66" s="838" t="s">
        <v>4</v>
      </c>
      <c r="G66" s="849" t="s">
        <v>6</v>
      </c>
      <c r="H66" s="850"/>
      <c r="I66" s="846" t="s">
        <v>4</v>
      </c>
      <c r="J66" s="572" t="s">
        <v>4</v>
      </c>
      <c r="K66" s="572" t="s">
        <v>4</v>
      </c>
      <c r="L66" s="572" t="s">
        <v>4</v>
      </c>
      <c r="M66" s="572" t="s">
        <v>4</v>
      </c>
      <c r="N66" s="572" t="s">
        <v>4</v>
      </c>
      <c r="O66" s="856" t="s">
        <v>4</v>
      </c>
      <c r="P66" s="870" t="s">
        <v>4</v>
      </c>
      <c r="Q66" s="871" t="s">
        <v>4</v>
      </c>
      <c r="R66" s="840">
        <v>129.04</v>
      </c>
      <c r="S66" s="546">
        <v>149.72999999999999</v>
      </c>
      <c r="T66" s="105" t="s">
        <v>121</v>
      </c>
    </row>
    <row r="67" spans="1:20" ht="19.5" customHeight="1" x14ac:dyDescent="0.7">
      <c r="A67" s="3" t="s">
        <v>154</v>
      </c>
      <c r="B67" s="480"/>
      <c r="C67" s="480"/>
      <c r="D67" s="480"/>
      <c r="E67" s="480"/>
      <c r="F67" s="1"/>
      <c r="G67" s="1"/>
      <c r="H67" s="1"/>
      <c r="I67" s="1"/>
      <c r="J67" s="1"/>
      <c r="K67" s="1"/>
      <c r="L67" s="1"/>
      <c r="M67" s="1"/>
      <c r="N67" s="481"/>
      <c r="O67" s="481"/>
      <c r="P67" s="500" t="s">
        <v>253</v>
      </c>
      <c r="Q67" s="1568">
        <f>B29</f>
        <v>3727.9</v>
      </c>
      <c r="R67" s="1568"/>
      <c r="S67" s="1568"/>
      <c r="T67" s="194" t="s">
        <v>108</v>
      </c>
    </row>
    <row r="68" spans="1:20" ht="15" customHeight="1" x14ac:dyDescent="0.45">
      <c r="A68" s="447" t="s">
        <v>184</v>
      </c>
      <c r="B68" s="448" t="s">
        <v>186</v>
      </c>
      <c r="C68" s="449"/>
      <c r="D68" s="450" t="s">
        <v>61</v>
      </c>
      <c r="E68" s="449"/>
      <c r="F68" s="451" t="s">
        <v>59</v>
      </c>
      <c r="G68" s="452"/>
      <c r="H68" s="452"/>
      <c r="I68" s="452"/>
      <c r="J68" s="452"/>
      <c r="K68" s="452"/>
      <c r="L68" s="452"/>
      <c r="M68" s="452"/>
      <c r="N68" s="452"/>
      <c r="O68" s="452"/>
      <c r="P68" s="453" t="s">
        <v>228</v>
      </c>
      <c r="Q68" s="449"/>
      <c r="R68" s="449"/>
      <c r="S68" s="449"/>
      <c r="T68" s="2"/>
    </row>
    <row r="69" spans="1:20" x14ac:dyDescent="0.45">
      <c r="A69" s="337" t="s">
        <v>84</v>
      </c>
      <c r="B69" s="1497" t="s">
        <v>185</v>
      </c>
      <c r="C69" s="438"/>
      <c r="D69" s="439" t="s">
        <v>327</v>
      </c>
      <c r="E69" s="482"/>
      <c r="F69" s="440" t="s">
        <v>27</v>
      </c>
      <c r="G69" s="441"/>
      <c r="H69" s="442"/>
      <c r="I69" s="442"/>
      <c r="J69" s="442"/>
      <c r="K69" s="442"/>
      <c r="L69" s="442"/>
      <c r="M69" s="442"/>
      <c r="N69" s="442"/>
      <c r="O69" s="443"/>
      <c r="P69" s="444" t="s">
        <v>226</v>
      </c>
      <c r="Q69" s="445"/>
      <c r="R69" s="446"/>
      <c r="S69" s="446"/>
      <c r="T69" s="94" t="s">
        <v>249</v>
      </c>
    </row>
    <row r="70" spans="1:20" x14ac:dyDescent="0.45">
      <c r="A70" s="334" t="s">
        <v>155</v>
      </c>
      <c r="B70" s="1497"/>
      <c r="C70" s="345"/>
      <c r="D70" s="392" t="s">
        <v>326</v>
      </c>
      <c r="E70" s="361"/>
      <c r="F70" s="407">
        <v>66</v>
      </c>
      <c r="G70" s="425" t="s">
        <v>225</v>
      </c>
      <c r="H70" s="348"/>
      <c r="I70" s="348"/>
      <c r="J70" s="348"/>
      <c r="K70" s="348"/>
      <c r="L70" s="348"/>
      <c r="M70" s="355"/>
      <c r="N70" s="355"/>
      <c r="O70" s="401"/>
      <c r="P70" s="344" t="s">
        <v>226</v>
      </c>
      <c r="Q70" s="392"/>
      <c r="R70" s="355"/>
      <c r="S70" s="494"/>
      <c r="T70" s="112" t="s">
        <v>173</v>
      </c>
    </row>
    <row r="71" spans="1:20" x14ac:dyDescent="0.45">
      <c r="A71" s="394" t="s">
        <v>232</v>
      </c>
      <c r="B71" s="1562" t="s">
        <v>233</v>
      </c>
      <c r="C71" s="395"/>
      <c r="D71" s="402" t="s">
        <v>208</v>
      </c>
      <c r="E71" s="363"/>
      <c r="F71" s="408">
        <v>58.21</v>
      </c>
      <c r="G71" s="483" t="s">
        <v>234</v>
      </c>
      <c r="H71" s="484"/>
      <c r="I71" s="484"/>
      <c r="J71" s="484">
        <v>67.83</v>
      </c>
      <c r="K71" s="485" t="s">
        <v>235</v>
      </c>
      <c r="L71" s="484"/>
      <c r="M71" s="484"/>
      <c r="N71" s="484"/>
      <c r="O71" s="364"/>
      <c r="P71" s="403" t="s">
        <v>227</v>
      </c>
      <c r="Q71" s="404"/>
      <c r="R71" s="428"/>
      <c r="S71" s="495"/>
      <c r="T71" s="466" t="s">
        <v>250</v>
      </c>
    </row>
    <row r="72" spans="1:20" x14ac:dyDescent="0.45">
      <c r="A72" s="400" t="s">
        <v>323</v>
      </c>
      <c r="B72" s="1563"/>
      <c r="C72" s="427"/>
      <c r="D72" s="396" t="s">
        <v>324</v>
      </c>
      <c r="E72" s="396"/>
      <c r="F72" s="409">
        <v>158.08000000000001</v>
      </c>
      <c r="G72" s="426" t="s">
        <v>325</v>
      </c>
      <c r="H72" s="398"/>
      <c r="I72" s="398"/>
      <c r="J72" s="398"/>
      <c r="K72" s="397"/>
      <c r="L72" s="398"/>
      <c r="M72" s="398"/>
      <c r="N72" s="398"/>
      <c r="O72" s="399"/>
      <c r="P72" s="405" t="s">
        <v>226</v>
      </c>
      <c r="Q72" s="406"/>
      <c r="R72" s="406"/>
      <c r="S72" s="496"/>
      <c r="T72" s="393"/>
    </row>
    <row r="73" spans="1:20" ht="23.25" x14ac:dyDescent="0.7">
      <c r="A73" s="3" t="s">
        <v>153</v>
      </c>
      <c r="B73" s="41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 t="s">
        <v>108</v>
      </c>
    </row>
    <row r="74" spans="1:20" ht="5.75" customHeight="1" x14ac:dyDescent="0.4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</row>
    <row r="75" spans="1:20" x14ac:dyDescent="0.45">
      <c r="A75" s="447" t="s">
        <v>151</v>
      </c>
      <c r="B75" s="456" t="s">
        <v>41</v>
      </c>
      <c r="C75" s="457"/>
      <c r="D75" s="457"/>
      <c r="E75" s="457"/>
      <c r="F75" s="458" t="s">
        <v>206</v>
      </c>
      <c r="G75" s="457"/>
      <c r="H75" s="457"/>
      <c r="I75" s="457"/>
      <c r="J75" s="457"/>
      <c r="K75" s="457"/>
      <c r="L75" s="457"/>
      <c r="M75" s="457"/>
      <c r="N75" s="457"/>
      <c r="O75" s="457"/>
      <c r="P75" s="457"/>
      <c r="Q75" s="457"/>
      <c r="R75" s="457"/>
      <c r="S75" s="457"/>
      <c r="T75" s="195"/>
    </row>
    <row r="76" spans="1:20" x14ac:dyDescent="0.45">
      <c r="A76" s="331" t="s">
        <v>157</v>
      </c>
      <c r="B76" s="454" t="s">
        <v>306</v>
      </c>
      <c r="C76" s="351"/>
      <c r="D76" s="351"/>
      <c r="E76" s="351"/>
      <c r="F76" s="454" t="s">
        <v>305</v>
      </c>
      <c r="G76" s="351"/>
      <c r="H76" s="455"/>
      <c r="I76" s="455"/>
      <c r="J76" s="455"/>
      <c r="K76" s="455"/>
      <c r="L76" s="455"/>
      <c r="M76" s="455"/>
      <c r="N76" s="455"/>
      <c r="O76" s="455"/>
      <c r="P76" s="455"/>
      <c r="Q76" s="455"/>
      <c r="R76" s="455"/>
      <c r="S76" s="455"/>
      <c r="T76" s="108" t="s">
        <v>251</v>
      </c>
    </row>
    <row r="77" spans="1:20" x14ac:dyDescent="0.45">
      <c r="A77" s="332" t="s">
        <v>303</v>
      </c>
      <c r="B77" s="431" t="s">
        <v>307</v>
      </c>
      <c r="C77" s="358"/>
      <c r="D77" s="358"/>
      <c r="E77" s="358"/>
      <c r="F77" s="432" t="s">
        <v>317</v>
      </c>
      <c r="G77" s="358"/>
      <c r="H77" s="346"/>
      <c r="I77" s="349"/>
      <c r="J77" s="346"/>
      <c r="K77" s="346"/>
      <c r="L77" s="346"/>
      <c r="M77" s="346"/>
      <c r="N77" s="346"/>
      <c r="O77" s="346"/>
      <c r="P77" s="346"/>
      <c r="Q77" s="346"/>
      <c r="R77" s="346"/>
      <c r="S77" s="346"/>
      <c r="T77" s="94" t="s">
        <v>251</v>
      </c>
    </row>
    <row r="78" spans="1:20" x14ac:dyDescent="0.45">
      <c r="A78" s="338" t="s">
        <v>209</v>
      </c>
      <c r="B78" s="392" t="s">
        <v>309</v>
      </c>
      <c r="C78" s="355"/>
      <c r="D78" s="355"/>
      <c r="E78" s="355"/>
      <c r="F78" s="433" t="s">
        <v>336</v>
      </c>
      <c r="G78" s="355"/>
      <c r="H78" s="347"/>
      <c r="I78" s="347"/>
      <c r="J78" s="347"/>
      <c r="K78" s="347"/>
      <c r="L78" s="347"/>
      <c r="M78" s="347"/>
      <c r="N78" s="347"/>
      <c r="O78" s="347"/>
      <c r="P78" s="347"/>
      <c r="Q78" s="347"/>
      <c r="R78" s="347"/>
      <c r="S78" s="347"/>
      <c r="T78" s="109" t="s">
        <v>251</v>
      </c>
    </row>
    <row r="79" spans="1:20" x14ac:dyDescent="0.45">
      <c r="A79" s="332" t="s">
        <v>158</v>
      </c>
      <c r="B79" s="431" t="s">
        <v>308</v>
      </c>
      <c r="C79" s="358"/>
      <c r="D79" s="358"/>
      <c r="E79" s="358"/>
      <c r="F79" s="434" t="s">
        <v>337</v>
      </c>
      <c r="G79" s="358"/>
      <c r="H79" s="346"/>
      <c r="I79" s="346"/>
      <c r="J79" s="346"/>
      <c r="K79" s="346"/>
      <c r="L79" s="346"/>
      <c r="M79" s="346"/>
      <c r="N79" s="346"/>
      <c r="O79" s="346"/>
      <c r="P79" s="346"/>
      <c r="Q79" s="346"/>
      <c r="R79" s="346"/>
      <c r="S79" s="346"/>
      <c r="T79" s="94" t="s">
        <v>251</v>
      </c>
    </row>
    <row r="80" spans="1:20" x14ac:dyDescent="0.45">
      <c r="A80" s="338" t="s">
        <v>150</v>
      </c>
      <c r="B80" s="392" t="s">
        <v>310</v>
      </c>
      <c r="C80" s="355"/>
      <c r="D80" s="355"/>
      <c r="E80" s="355"/>
      <c r="F80" s="433" t="s">
        <v>338</v>
      </c>
      <c r="G80" s="355"/>
      <c r="H80" s="347"/>
      <c r="I80" s="347"/>
      <c r="J80" s="347"/>
      <c r="K80" s="347"/>
      <c r="L80" s="347"/>
      <c r="M80" s="347"/>
      <c r="N80" s="347"/>
      <c r="O80" s="347"/>
      <c r="P80" s="347"/>
      <c r="Q80" s="347"/>
      <c r="R80" s="347"/>
      <c r="S80" s="347"/>
      <c r="T80" s="109" t="s">
        <v>251</v>
      </c>
    </row>
    <row r="81" spans="1:18" x14ac:dyDescent="0.45">
      <c r="A81" s="193"/>
    </row>
    <row r="82" spans="1:18" x14ac:dyDescent="0.45">
      <c r="B82" s="191"/>
    </row>
    <row r="83" spans="1:18" x14ac:dyDescent="0.45">
      <c r="B83" s="196"/>
      <c r="D83" s="196"/>
      <c r="E83" s="191"/>
      <c r="R83" s="190"/>
    </row>
    <row r="84" spans="1:18" x14ac:dyDescent="0.45">
      <c r="E84" s="190"/>
    </row>
  </sheetData>
  <sheetProtection algorithmName="SHA-512" hashValue="hlY07IQWynAhDvwGZO+lY6pF1AUAd0cozkb5b4dT8U8oNxV4eMXTHCc+hbit/36By8RTWYwis2kUVLvFF52IUw==" saltValue="grfvtV75MNYI+7+IgusfSw==" spinCount="100000" sheet="1" sort="0" autoFilter="0"/>
  <autoFilter ref="A30:T73" xr:uid="{00000000-0009-0000-0000-00000D000000}">
    <sortState xmlns:xlrd2="http://schemas.microsoft.com/office/spreadsheetml/2017/richdata2" ref="A32:S69">
      <sortCondition ref="B31"/>
    </sortState>
  </autoFilter>
  <mergeCells count="12">
    <mergeCell ref="B71:B72"/>
    <mergeCell ref="B65:B66"/>
    <mergeCell ref="B69:B70"/>
    <mergeCell ref="A1:T1"/>
    <mergeCell ref="P29:Q29"/>
    <mergeCell ref="B33:B48"/>
    <mergeCell ref="B49:B59"/>
    <mergeCell ref="Q67:S67"/>
    <mergeCell ref="C29:D29"/>
    <mergeCell ref="B2:D2"/>
    <mergeCell ref="B3:D3"/>
    <mergeCell ref="B60:B64"/>
  </mergeCells>
  <phoneticPr fontId="5" type="noConversion"/>
  <conditionalFormatting sqref="D31:E31">
    <cfRule type="containsText" dxfId="9" priority="50" operator="containsText" text="patient">
      <formula>NOT(ISERROR(SEARCH("patient",D31)))</formula>
    </cfRule>
  </conditionalFormatting>
  <conditionalFormatting sqref="D33:E54 D52:D55 E53:E61 E63:E64 D65:E66">
    <cfRule type="containsText" dxfId="8" priority="26" operator="containsText" text="patient">
      <formula>NOT(ISERROR(SEARCH("patient",D33)))</formula>
    </cfRule>
  </conditionalFormatting>
  <conditionalFormatting sqref="E31 E33:E61 E63:E66">
    <cfRule type="containsText" dxfId="7" priority="55" operator="containsText" text="N/A">
      <formula>NOT(ISERROR(SEARCH("N/A",E31)))</formula>
    </cfRule>
  </conditionalFormatting>
  <conditionalFormatting sqref="E32">
    <cfRule type="containsText" dxfId="6" priority="1" operator="containsText" text="N/A">
      <formula>NOT(ISERROR(SEARCH("N/A",E32)))</formula>
    </cfRule>
  </conditionalFormatting>
  <conditionalFormatting sqref="F65:H65">
    <cfRule type="containsText" dxfId="5" priority="5" operator="containsText" text="N/A">
      <formula>NOT(ISERROR(SEARCH("N/A",F65)))</formula>
    </cfRule>
  </conditionalFormatting>
  <conditionalFormatting sqref="F70:L72">
    <cfRule type="containsText" dxfId="4" priority="42" operator="containsText" text="N/A">
      <formula>NOT(ISERROR(SEARCH("N/A",F70)))</formula>
    </cfRule>
  </conditionalFormatting>
  <conditionalFormatting sqref="F31:S31 F66:G66">
    <cfRule type="containsText" dxfId="3" priority="6" operator="containsText" text="N/A">
      <formula>NOT(ISERROR(SEARCH("N/A",F31)))</formula>
    </cfRule>
  </conditionalFormatting>
  <conditionalFormatting sqref="I65:Q66">
    <cfRule type="containsText" dxfId="2" priority="7" operator="containsText" text="N/A">
      <formula>NOT(ISERROR(SEARCH("N/A",I65)))</formula>
    </cfRule>
  </conditionalFormatting>
  <conditionalFormatting sqref="T32">
    <cfRule type="containsText" dxfId="1" priority="45" operator="containsText" text="N/A">
      <formula>NOT(ISERROR(SEARCH("N/A",T32)))</formula>
    </cfRule>
  </conditionalFormatting>
  <conditionalFormatting sqref="T50">
    <cfRule type="containsText" dxfId="0" priority="31" operator="containsText" text="N/A">
      <formula>NOT(ISERROR(SEARCH("N/A",T50)))</formula>
    </cfRule>
  </conditionalFormatting>
  <hyperlinks>
    <hyperlink ref="T36" r:id="rId1" xr:uid="{00000000-0004-0000-0D00-000011000000}"/>
    <hyperlink ref="T37" r:id="rId2" xr:uid="{00000000-0004-0000-0D00-000012000000}"/>
    <hyperlink ref="T35" r:id="rId3" xr:uid="{00000000-0004-0000-0D00-000013000000}"/>
    <hyperlink ref="T33" r:id="rId4" xr:uid="{00000000-0004-0000-0D00-000014000000}"/>
    <hyperlink ref="T38" r:id="rId5" xr:uid="{00000000-0004-0000-0D00-000015000000}"/>
    <hyperlink ref="T44" r:id="rId6" display="https://www.ohsu.edu/visit/parking-lot-20" xr:uid="{00000000-0004-0000-0D00-000016000000}"/>
    <hyperlink ref="T46" r:id="rId7" display="https://www.ohsu.edu/visit/parking-lot-20" xr:uid="{00000000-0004-0000-0D00-000017000000}"/>
    <hyperlink ref="T47" r:id="rId8" xr:uid="{00000000-0004-0000-0D00-000018000000}"/>
    <hyperlink ref="T45" r:id="rId9" xr:uid="{00000000-0004-0000-0D00-000019000000}"/>
    <hyperlink ref="T41" r:id="rId10" xr:uid="{00000000-0004-0000-0D00-00001A000000}"/>
    <hyperlink ref="T49" r:id="rId11" xr:uid="{00000000-0004-0000-0D00-00001B000000}"/>
    <hyperlink ref="A70" r:id="rId12" xr:uid="{00000000-0004-0000-0D00-00001C000000}"/>
    <hyperlink ref="T69" r:id="rId13" display="https://www.ohsu.edu/visit/motorcycle?utm_source=rate" xr:uid="{00000000-0004-0000-0D00-00001E000000}"/>
    <hyperlink ref="E2" location="'Table of Contents'!A1" display="View only products you may qualify via the Table of Contents or the sheet tabs at bottom." xr:uid="{00000000-0004-0000-0D00-000020000000}"/>
    <hyperlink ref="T34" r:id="rId14" xr:uid="{00000000-0004-0000-0D00-000021000000}"/>
    <hyperlink ref="T39" r:id="rId15" xr:uid="{00000000-0004-0000-0D00-000022000000}"/>
    <hyperlink ref="T40" r:id="rId16" xr:uid="{00000000-0004-0000-0D00-000023000000}"/>
    <hyperlink ref="T42" r:id="rId17" xr:uid="{00000000-0004-0000-0D00-000024000000}"/>
    <hyperlink ref="T48" r:id="rId18" xr:uid="{00000000-0004-0000-0D00-000025000000}"/>
    <hyperlink ref="T43" r:id="rId19" xr:uid="{00000000-0004-0000-0D00-000026000000}"/>
    <hyperlink ref="D71" r:id="rId20" xr:uid="{00000000-0004-0000-0D00-000027000000}"/>
    <hyperlink ref="A71" r:id="rId21" display="GME Marquam Hill" xr:uid="{00000000-0004-0000-0D00-000028000000}"/>
    <hyperlink ref="D4:F4" r:id="rId22" display="More on how Wage Based Reservation Parking is determined here." xr:uid="{00000000-0004-0000-0D00-000029000000}"/>
    <hyperlink ref="E4" r:id="rId23" xr:uid="{00000000-0004-0000-0D00-00002A000000}"/>
    <hyperlink ref="T25" r:id="rId24" display="https://www.ohsu.edu/ridehome?utm_source=rate" xr:uid="{00000000-0004-0000-0D00-00004D000000}"/>
    <hyperlink ref="T26" r:id="rId25" display="https://o2.ohsu.edu/lyftoff?utm_source=rate" xr:uid="{00000000-0004-0000-0D00-00004E000000}"/>
    <hyperlink ref="T22" r:id="rId26" display="https://www.ohsu.edu/transit?utm_source=rate" xr:uid="{00000000-0004-0000-0D00-00004F000000}"/>
    <hyperlink ref="T17" r:id="rId27" display="https://www.ohsu.edu/transit?utm_source=rate" xr:uid="{00000000-0004-0000-0D00-000051000000}"/>
    <hyperlink ref="A76" r:id="rId28" xr:uid="{00000000-0004-0000-0D00-000055000000}"/>
    <hyperlink ref="A77" r:id="rId29" display="ParkMobile Guest Reservations" xr:uid="{00000000-0004-0000-0D00-000056000000}"/>
    <hyperlink ref="A78" r:id="rId30" xr:uid="{00000000-0004-0000-0D00-000057000000}"/>
    <hyperlink ref="A79" r:id="rId31" xr:uid="{00000000-0004-0000-0D00-000058000000}"/>
    <hyperlink ref="A80" r:id="rId32" xr:uid="{00000000-0004-0000-0D00-000059000000}"/>
    <hyperlink ref="T76" r:id="rId33" display="https://www.ohsu.edu/visit/parking-services-departments?utm_source=rate" xr:uid="{00000000-0004-0000-0D00-00005A000000}"/>
    <hyperlink ref="T77" r:id="rId34" display="https://www.ohsu.edu/visit/parking-services-departments?utm_source=rate" xr:uid="{00000000-0004-0000-0D00-00005B000000}"/>
    <hyperlink ref="P69" r:id="rId35" display="Requires OHSU Motorcycle permit. Request Here. Select “Request or Stop Permit”" xr:uid="{00000000-0004-0000-0D00-00005F000000}"/>
    <hyperlink ref="P70" r:id="rId36" display="Available with an ADA permit or doctor's note. Request the permit here. Select &quot;Request or Stop a Permit.&quot;" xr:uid="{00000000-0004-0000-0D00-000060000000}"/>
    <hyperlink ref="T6" r:id="rId37" xr:uid="{00000000-0004-0000-0D00-000061000000}"/>
    <hyperlink ref="T14" r:id="rId38" display="https://o2.ohsu.edu/campus-access-and-commute/getting-bike?utm_source=rate" xr:uid="{00000000-0004-0000-0D00-000062000000}"/>
    <hyperlink ref="T7" r:id="rId39" display="https://o2.ohsu.edu/mycommute?utm_source=rate" xr:uid="{00000000-0004-0000-0D00-000063000000}"/>
    <hyperlink ref="T16" r:id="rId40" display="https://o2.ohsu.edu/mycommute?utm_source=rate" xr:uid="{00000000-0004-0000-0D00-000064000000}"/>
    <hyperlink ref="T32" r:id="rId41" xr:uid="{00000000-0004-0000-0D00-000065000000}"/>
    <hyperlink ref="D71" r:id="rId42" xr:uid="{00000000-0004-0000-0D00-000066000000}"/>
    <hyperlink ref="A71" r:id="rId43" display="GME Marquam Hill" xr:uid="{00000000-0004-0000-0D00-000067000000}"/>
    <hyperlink ref="P71" r:id="rId44" xr:uid="{00000000-0004-0000-0D00-000068000000}"/>
    <hyperlink ref="T52" r:id="rId45" xr:uid="{00000000-0004-0000-0D00-00006B000000}"/>
    <hyperlink ref="T51" r:id="rId46" xr:uid="{00000000-0004-0000-0D00-00006C000000}"/>
    <hyperlink ref="T59" r:id="rId47" xr:uid="{00000000-0004-0000-0D00-00006D000000}"/>
    <hyperlink ref="T56" r:id="rId48" xr:uid="{00000000-0004-0000-0D00-00006E000000}"/>
    <hyperlink ref="T57" r:id="rId49" xr:uid="{00000000-0004-0000-0D00-00006F000000}"/>
    <hyperlink ref="T65" r:id="rId50" xr:uid="{00000000-0004-0000-0D00-00007A000000}"/>
    <hyperlink ref="T66" r:id="rId51" xr:uid="{00000000-0004-0000-0D00-00007C000000}"/>
    <hyperlink ref="T58" r:id="rId52" xr:uid="{00000000-0004-0000-0D00-00007D000000}"/>
    <hyperlink ref="T55" r:id="rId53" xr:uid="{00000000-0004-0000-0D00-00007F000000}"/>
    <hyperlink ref="T50" r:id="rId54" xr:uid="{00000000-0004-0000-0D00-000081000000}"/>
    <hyperlink ref="T9" r:id="rId55" display="https://o2.ohsu.edu/campus-access-and-commute/getting-bike?utm_source=rate" xr:uid="{3AD333D9-968C-472C-88DB-79265B809B08}"/>
    <hyperlink ref="T31" r:id="rId56" display="https://www.ohsu.edu/shalom?utm_source=rate" xr:uid="{CB32E9FB-0AFA-46E4-BAF7-A8CB1CF1C03D}"/>
    <hyperlink ref="T71" r:id="rId57" display="https://o2.ohsu.edu/campus-access-and-commute/gme-resident-transportation?utm_source=rate" xr:uid="{83D10BBE-41A5-48C1-B9DD-77A47D7DB730}"/>
    <hyperlink ref="I28" r:id="rId58" xr:uid="{67B9EC52-6E7C-4060-AEA8-5D95D57981AC}"/>
    <hyperlink ref="T30" r:id="rId59" xr:uid="{AA22183E-A18D-44C5-A12D-2501649CDBD3}"/>
    <hyperlink ref="F29" r:id="rId60" xr:uid="{A3C3FD49-22CF-4E52-AE65-8C794E8B7F06}"/>
    <hyperlink ref="T5" r:id="rId61" xr:uid="{A557D651-09D4-4F28-8B69-FE9C853A7698}"/>
    <hyperlink ref="T15" r:id="rId62" xr:uid="{465CE80D-5015-46FE-8B08-320AEEBCB0D3}"/>
    <hyperlink ref="T23" r:id="rId63" xr:uid="{D5CEF8D7-89E9-41E1-BE75-3FA72A3AF319}"/>
    <hyperlink ref="A28" r:id="rId64" xr:uid="{F05E5B61-ED59-48EF-B14F-B9F1C5F25190}"/>
    <hyperlink ref="H3" r:id="rId65" xr:uid="{DBDC3582-ABE9-43F8-AF7A-B59276B8EB61}"/>
    <hyperlink ref="T28" r:id="rId66" xr:uid="{39174DE1-246B-422A-9AA9-683E62CAE9C1}"/>
    <hyperlink ref="A25" r:id="rId67" xr:uid="{2D5E997F-17C8-47BB-845A-176477B08AC6}"/>
    <hyperlink ref="A26" r:id="rId68" xr:uid="{19715C69-127D-4924-8D56-34CE9D9BB810}"/>
    <hyperlink ref="A7" r:id="rId69" display="MyCommute incentive" xr:uid="{91784A80-92B2-4D39-8D15-8931B2452A7C}"/>
    <hyperlink ref="A13" r:id="rId70" location="section-36261?utm_source=ratesheet" xr:uid="{D1EA173C-4A19-4BA5-9E46-E5EAB91BD91A}"/>
    <hyperlink ref="A14" r:id="rId71" location="section-36261?utm_source=ratesheet" xr:uid="{5296CA4F-3824-4588-9FF8-BD332D448E2C}"/>
    <hyperlink ref="A11" r:id="rId72" display="30 Day Loaner Bike" xr:uid="{23F28C75-34F6-413E-8221-9049040A1FB8}"/>
    <hyperlink ref="A12" r:id="rId73" display="14 Day Loaner E-Bike" xr:uid="{55EB528E-BD31-4A55-A1F4-18001657350A}"/>
    <hyperlink ref="A6" r:id="rId74" display="Go By Bike Valet" xr:uid="{24A77719-F855-4B8A-A7B0-DEC87E01EEEE}"/>
    <hyperlink ref="A9" r:id="rId75" display="BIke facility" xr:uid="{76A9891E-B31F-4E5F-A4F7-A607A693F557}"/>
    <hyperlink ref="B6" r:id="rId76" display="onsite" xr:uid="{A8C1A4DC-6C2B-4165-85E5-B49501CC0CBC}"/>
    <hyperlink ref="B10:B11" r:id="rId77" display="Go By Bike" xr:uid="{42C788AC-AECC-4486-90FF-1278989A55C5}"/>
    <hyperlink ref="B7" r:id="rId78" xr:uid="{0878A73E-35FC-4DC7-8827-82AED0BA74EF}"/>
    <hyperlink ref="B9" r:id="rId79" xr:uid="{34EC73FB-B792-41AC-85C9-406530E3F511}"/>
    <hyperlink ref="B10" r:id="rId80" xr:uid="{67325E62-8891-45DE-85E2-69BC5E883480}"/>
    <hyperlink ref="A16" r:id="rId81" display="MyCommute incentive" xr:uid="{C0216171-1EC7-49F3-889F-0CA866A7F062}"/>
    <hyperlink ref="B16" r:id="rId82" xr:uid="{C1C5CE01-10C6-47FD-A1F6-48FDFE45AA72}"/>
    <hyperlink ref="B26" r:id="rId83" xr:uid="{17D5E1EE-BA27-42FA-8CED-73A2BF31F1BF}"/>
    <hyperlink ref="B25" r:id="rId84" xr:uid="{63A9C4C0-4095-41BB-BB20-03590C4C7F90}"/>
    <hyperlink ref="B17" r:id="rId85" xr:uid="{B85BFFA7-F395-4596-92DA-F2AE689285E3}"/>
    <hyperlink ref="B19" r:id="rId86" xr:uid="{B00D032A-8ADA-451D-9181-81ACA5C22848}"/>
    <hyperlink ref="B21" r:id="rId87" xr:uid="{02912D99-E004-41EE-BFD5-4523DBED2130}"/>
    <hyperlink ref="B20" r:id="rId88" xr:uid="{F4D91D45-D19C-4EA3-98B7-468DE7269CC7}"/>
    <hyperlink ref="B22" r:id="rId89" xr:uid="{FFE3D831-4790-47DF-AA98-6FB6A4D83E76}"/>
    <hyperlink ref="B18" r:id="rId90" xr:uid="{B09357AC-322A-4516-BD98-121BED4F57A2}"/>
    <hyperlink ref="B8" r:id="rId91" xr:uid="{E9F8E3F3-8060-49CF-B43C-AF23B8A67052}"/>
    <hyperlink ref="B13" r:id="rId92" xr:uid="{EB73470A-5271-4E96-8047-8BF958656C90}"/>
    <hyperlink ref="B14" r:id="rId93" xr:uid="{AC51E750-699D-4919-AC6A-54838B71B5D9}"/>
    <hyperlink ref="A22" r:id="rId94" display="TriMet: ONA new hire" xr:uid="{C0034844-497B-4221-9EAE-CB727DDDBAE7}"/>
    <hyperlink ref="A21" r:id="rId95" display="TriMet: Medical Assistant" xr:uid="{62C2CBC8-B7D2-4581-835C-420E001566E6}"/>
    <hyperlink ref="A20" r:id="rId96" display="TriMet Universal" xr:uid="{D99B385F-9AE5-4912-907E-7E3D8FDC7A18}"/>
    <hyperlink ref="A17" r:id="rId97" display="C-Tran Express" xr:uid="{77F28F3E-4726-4AB8-9789-D24E22362247}"/>
    <hyperlink ref="A19" r:id="rId98" xr:uid="{3A97F8A5-AD2D-4489-89B9-029FAE61CEA6}"/>
    <hyperlink ref="A18" r:id="rId99" xr:uid="{384C3CB3-D4E1-4B67-BE70-6EC648981A41}"/>
    <hyperlink ref="T29" r:id="rId100" xr:uid="{E6F5CD94-EC61-412A-84D1-7ABC6B9DAE98}"/>
    <hyperlink ref="A72" r:id="rId101" xr:uid="{9349515E-A6AD-4DC5-B593-780D9B373707}"/>
    <hyperlink ref="P72" r:id="rId102" xr:uid="{1F5275B9-228C-44BC-A39B-B6DDE008E7A7}"/>
    <hyperlink ref="A56" r:id="rId103" xr:uid="{00000000-0004-0000-0D00-000072000000}"/>
    <hyperlink ref="A57" r:id="rId104" xr:uid="{00000000-0004-0000-0D00-000074000000}"/>
    <hyperlink ref="A58" r:id="rId105" xr:uid="{00000000-0004-0000-0D00-000075000000}"/>
    <hyperlink ref="A59" r:id="rId106" xr:uid="{00000000-0004-0000-0D00-000076000000}"/>
    <hyperlink ref="A66" r:id="rId107" xr:uid="{00000000-0004-0000-0D00-000077000000}"/>
    <hyperlink ref="A65" r:id="rId108" xr:uid="{00000000-0004-0000-0D00-000079000000}"/>
    <hyperlink ref="A64" r:id="rId109" xr:uid="{776844D4-DDC1-450B-965D-94F53B07F032}"/>
    <hyperlink ref="A54" r:id="rId110" display="Block 33" xr:uid="{FAE2F855-3FA8-4D8A-A79D-D3F1EEA1E78F}"/>
    <hyperlink ref="A55" r:id="rId111" xr:uid="{00000000-0004-0000-0D00-000073000000}"/>
    <hyperlink ref="A52" r:id="rId112" xr:uid="{00000000-0004-0000-0D00-000071000000}"/>
    <hyperlink ref="A51" r:id="rId113" xr:uid="{00000000-0004-0000-0D00-000070000000}"/>
    <hyperlink ref="A50" r:id="rId114" xr:uid="{00000000-0004-0000-0D00-000069000000}"/>
    <hyperlink ref="A32" r:id="rId115" xr:uid="{00000000-0004-0000-0D00-00004B000000}"/>
    <hyperlink ref="A49" r:id="rId116" xr:uid="{00000000-0004-0000-0D00-00001F000000}"/>
    <hyperlink ref="A69" r:id="rId117" xr:uid="{00000000-0004-0000-0D00-00001D000000}"/>
    <hyperlink ref="A48" r:id="rId118" xr:uid="{00000000-0004-0000-0D00-000010000000}"/>
    <hyperlink ref="A47" r:id="rId119" xr:uid="{00000000-0004-0000-0D00-00000F000000}"/>
    <hyperlink ref="A46" r:id="rId120" xr:uid="{00000000-0004-0000-0D00-00000E000000}"/>
    <hyperlink ref="A45" r:id="rId121" xr:uid="{00000000-0004-0000-0D00-00000D000000}"/>
    <hyperlink ref="A44" r:id="rId122" xr:uid="{00000000-0004-0000-0D00-00000C000000}"/>
    <hyperlink ref="A43" r:id="rId123" xr:uid="{00000000-0004-0000-0D00-00000B000000}"/>
    <hyperlink ref="A42" r:id="rId124" xr:uid="{00000000-0004-0000-0D00-00000A000000}"/>
    <hyperlink ref="A41" r:id="rId125" xr:uid="{00000000-0004-0000-0D00-000009000000}"/>
    <hyperlink ref="A40" r:id="rId126" xr:uid="{00000000-0004-0000-0D00-000008000000}"/>
    <hyperlink ref="A39" r:id="rId127" xr:uid="{00000000-0004-0000-0D00-000007000000}"/>
    <hyperlink ref="A38" r:id="rId128" xr:uid="{00000000-0004-0000-0D00-000006000000}"/>
    <hyperlink ref="A37" r:id="rId129" xr:uid="{00000000-0004-0000-0D00-000005000000}"/>
    <hyperlink ref="A36" r:id="rId130" xr:uid="{00000000-0004-0000-0D00-000004000000}"/>
    <hyperlink ref="A35" r:id="rId131" xr:uid="{00000000-0004-0000-0D00-000003000000}"/>
    <hyperlink ref="A34" r:id="rId132" xr:uid="{00000000-0004-0000-0D00-000002000000}"/>
    <hyperlink ref="A33" r:id="rId133" xr:uid="{00000000-0004-0000-0D00-000001000000}"/>
    <hyperlink ref="A31" r:id="rId134" xr:uid="{00000000-0004-0000-0D00-000000000000}"/>
    <hyperlink ref="T4" r:id="rId135" xr:uid="{BF5FE052-6A9D-410B-A9B1-4FA7859560AC}"/>
  </hyperlinks>
  <pageMargins left="0.25" right="0.25" top="0.75" bottom="0.75" header="0.3" footer="0.3"/>
  <pageSetup paperSize="17" orientation="landscape" horizontalDpi="300" verticalDpi="300" r:id="rId136"/>
  <rowBreaks count="2" manualBreakCount="2">
    <brk id="27" max="16383" man="1"/>
    <brk id="66" max="16383" man="1"/>
  </row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J46"/>
  <sheetViews>
    <sheetView showGridLines="0" showRowColHeaders="0" showRuler="0" zoomScale="120" zoomScaleNormal="120" workbookViewId="0">
      <selection activeCell="G47" sqref="G47"/>
    </sheetView>
  </sheetViews>
  <sheetFormatPr defaultRowHeight="14.25" x14ac:dyDescent="0.45"/>
  <cols>
    <col min="10" max="10" width="13" customWidth="1"/>
    <col min="11" max="11" width="4" customWidth="1"/>
  </cols>
  <sheetData>
    <row r="1" spans="1:10" x14ac:dyDescent="0.45">
      <c r="A1" s="29"/>
      <c r="B1" s="29"/>
      <c r="C1" s="29"/>
      <c r="D1" s="29"/>
      <c r="E1" s="29"/>
      <c r="F1" s="29"/>
      <c r="G1" s="29"/>
      <c r="H1" s="29"/>
      <c r="I1" s="29"/>
      <c r="J1" s="29"/>
    </row>
    <row r="2" spans="1:10" x14ac:dyDescent="0.45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x14ac:dyDescent="0.45">
      <c r="A3" s="29"/>
      <c r="B3" s="29"/>
      <c r="C3" s="29"/>
      <c r="D3" s="29"/>
      <c r="E3" s="29"/>
      <c r="F3" s="29"/>
      <c r="G3" s="29"/>
      <c r="H3" s="29"/>
      <c r="I3" s="29"/>
      <c r="J3" s="29"/>
    </row>
    <row r="4" spans="1:10" x14ac:dyDescent="0.45">
      <c r="A4" s="29"/>
      <c r="B4" s="29"/>
      <c r="C4" s="29"/>
      <c r="D4" s="29"/>
      <c r="E4" s="29"/>
      <c r="F4" s="29"/>
      <c r="G4" s="29"/>
      <c r="H4" s="29"/>
      <c r="I4" s="29"/>
      <c r="J4" s="29"/>
    </row>
    <row r="5" spans="1:10" x14ac:dyDescent="0.45">
      <c r="A5" s="29"/>
      <c r="B5" s="29"/>
      <c r="C5" s="29"/>
      <c r="D5" s="29"/>
      <c r="E5" s="29"/>
      <c r="F5" s="29"/>
      <c r="G5" s="29"/>
      <c r="H5" s="29"/>
      <c r="I5" s="29"/>
      <c r="J5" s="29"/>
    </row>
    <row r="6" spans="1:10" x14ac:dyDescent="0.45">
      <c r="A6" s="29"/>
      <c r="B6" s="29"/>
      <c r="C6" s="29"/>
      <c r="D6" s="29"/>
      <c r="E6" s="29"/>
      <c r="F6" s="29"/>
      <c r="G6" s="29"/>
      <c r="H6" s="29"/>
      <c r="I6" s="29"/>
      <c r="J6" s="29"/>
    </row>
    <row r="7" spans="1:10" x14ac:dyDescent="0.45">
      <c r="A7" s="29"/>
      <c r="B7" s="29"/>
      <c r="C7" s="29"/>
      <c r="D7" s="29"/>
      <c r="E7" s="29"/>
      <c r="F7" s="29"/>
      <c r="G7" s="29"/>
      <c r="H7" s="29"/>
      <c r="I7" s="29"/>
      <c r="J7" s="29"/>
    </row>
    <row r="8" spans="1:10" x14ac:dyDescent="0.45">
      <c r="A8" s="29"/>
      <c r="B8" s="29"/>
      <c r="C8" s="29"/>
      <c r="D8" s="29"/>
      <c r="E8" s="29"/>
      <c r="F8" s="29"/>
      <c r="G8" s="29"/>
      <c r="H8" s="29"/>
      <c r="I8" s="29"/>
      <c r="J8" s="29"/>
    </row>
    <row r="9" spans="1:10" x14ac:dyDescent="0.45">
      <c r="A9" s="29"/>
      <c r="B9" s="29"/>
      <c r="C9" s="29"/>
      <c r="D9" s="29"/>
      <c r="E9" s="29"/>
      <c r="F9" s="29"/>
      <c r="G9" s="29"/>
      <c r="H9" s="29"/>
      <c r="I9" s="29"/>
      <c r="J9" s="29"/>
    </row>
    <row r="10" spans="1:10" x14ac:dyDescent="0.45">
      <c r="A10" s="29"/>
      <c r="B10" s="29"/>
      <c r="C10" s="29"/>
      <c r="D10" s="29"/>
      <c r="E10" s="29"/>
      <c r="F10" s="29"/>
      <c r="G10" s="29"/>
      <c r="H10" s="29"/>
      <c r="I10" s="29"/>
      <c r="J10" s="29"/>
    </row>
    <row r="11" spans="1:10" x14ac:dyDescent="0.45">
      <c r="A11" s="29"/>
      <c r="B11" s="29"/>
      <c r="C11" s="29"/>
      <c r="D11" s="29"/>
      <c r="E11" s="29"/>
      <c r="F11" s="29"/>
      <c r="G11" s="29"/>
      <c r="H11" s="29"/>
      <c r="I11" s="29"/>
      <c r="J11" s="29"/>
    </row>
    <row r="12" spans="1:10" x14ac:dyDescent="0.45">
      <c r="A12" s="29"/>
      <c r="B12" s="29"/>
      <c r="C12" s="29"/>
      <c r="D12" s="29"/>
      <c r="E12" s="29"/>
      <c r="F12" s="29"/>
      <c r="G12" s="29"/>
      <c r="H12" s="29"/>
      <c r="I12" s="29"/>
      <c r="J12" s="29"/>
    </row>
    <row r="13" spans="1:10" x14ac:dyDescent="0.45">
      <c r="A13" s="29"/>
      <c r="B13" s="29"/>
      <c r="C13" s="29"/>
      <c r="D13" s="29"/>
      <c r="E13" s="29"/>
      <c r="F13" s="29"/>
      <c r="G13" s="29"/>
      <c r="H13" s="29"/>
      <c r="I13" s="29"/>
      <c r="J13" s="29"/>
    </row>
    <row r="14" spans="1:10" x14ac:dyDescent="0.45">
      <c r="A14" s="29"/>
      <c r="B14" s="29"/>
      <c r="C14" s="29"/>
      <c r="D14" s="29"/>
      <c r="E14" s="29"/>
      <c r="F14" s="29"/>
      <c r="G14" s="29"/>
      <c r="H14" s="29"/>
      <c r="I14" s="29"/>
      <c r="J14" s="29"/>
    </row>
    <row r="15" spans="1:10" x14ac:dyDescent="0.45">
      <c r="A15" s="29"/>
      <c r="B15" s="29"/>
      <c r="C15" s="29"/>
      <c r="D15" s="29"/>
      <c r="E15" s="29"/>
      <c r="F15" s="29"/>
      <c r="G15" s="29"/>
      <c r="H15" s="29"/>
      <c r="I15" s="29"/>
      <c r="J15" s="29"/>
    </row>
    <row r="16" spans="1:10" x14ac:dyDescent="0.45">
      <c r="A16" s="29"/>
      <c r="B16" s="29"/>
      <c r="C16" s="29"/>
      <c r="D16" s="29"/>
      <c r="E16" s="29"/>
      <c r="F16" s="29"/>
      <c r="G16" s="29"/>
      <c r="H16" s="29"/>
      <c r="I16" s="29"/>
      <c r="J16" s="29"/>
    </row>
    <row r="17" spans="1:10" x14ac:dyDescent="0.45">
      <c r="A17" s="29"/>
      <c r="B17" s="29"/>
      <c r="C17" s="29"/>
      <c r="D17" s="29"/>
      <c r="E17" s="29"/>
      <c r="F17" s="29"/>
      <c r="G17" s="29"/>
      <c r="H17" s="29"/>
      <c r="I17" s="29"/>
      <c r="J17" s="29"/>
    </row>
    <row r="18" spans="1:10" x14ac:dyDescent="0.45">
      <c r="A18" s="29"/>
      <c r="B18" s="29"/>
      <c r="C18" s="29"/>
      <c r="D18" s="29"/>
      <c r="E18" s="29"/>
      <c r="F18" s="29"/>
      <c r="G18" s="29"/>
      <c r="H18" s="29"/>
      <c r="I18" s="29"/>
      <c r="J18" s="29"/>
    </row>
    <row r="19" spans="1:10" x14ac:dyDescent="0.45">
      <c r="A19" s="29"/>
      <c r="B19" s="29"/>
      <c r="C19" s="29"/>
      <c r="D19" s="29"/>
      <c r="E19" s="29"/>
      <c r="F19" s="29"/>
      <c r="G19" s="29"/>
      <c r="H19" s="29"/>
      <c r="I19" s="29"/>
      <c r="J19" s="29"/>
    </row>
    <row r="20" spans="1:10" x14ac:dyDescent="0.45">
      <c r="A20" s="29"/>
      <c r="B20" s="29"/>
      <c r="C20" s="29"/>
      <c r="D20" s="29"/>
      <c r="E20" s="29"/>
      <c r="F20" s="29"/>
      <c r="G20" s="29"/>
      <c r="H20" s="29"/>
      <c r="I20" s="29"/>
      <c r="J20" s="29"/>
    </row>
    <row r="21" spans="1:10" x14ac:dyDescent="0.45">
      <c r="A21" s="29"/>
      <c r="B21" s="29"/>
      <c r="C21" s="29"/>
      <c r="D21" s="29"/>
      <c r="E21" s="29"/>
      <c r="F21" s="29"/>
      <c r="G21" s="29"/>
      <c r="H21" s="29"/>
      <c r="I21" s="29"/>
      <c r="J21" s="29"/>
    </row>
    <row r="22" spans="1:10" x14ac:dyDescent="0.45">
      <c r="A22" s="29"/>
      <c r="B22" s="29"/>
      <c r="C22" s="29"/>
      <c r="D22" s="29"/>
      <c r="E22" s="29"/>
      <c r="F22" s="29"/>
      <c r="G22" s="29"/>
      <c r="H22" s="29"/>
      <c r="I22" s="29"/>
      <c r="J22" s="29"/>
    </row>
    <row r="23" spans="1:10" x14ac:dyDescent="0.45">
      <c r="A23" s="29"/>
      <c r="B23" s="29"/>
      <c r="C23" s="29"/>
      <c r="D23" s="29"/>
      <c r="E23" s="29"/>
      <c r="F23" s="29"/>
      <c r="G23" s="29"/>
      <c r="H23" s="29"/>
      <c r="I23" s="29"/>
      <c r="J23" s="29"/>
    </row>
    <row r="24" spans="1:10" x14ac:dyDescent="0.45">
      <c r="A24" s="29"/>
      <c r="B24" s="29"/>
      <c r="C24" s="29"/>
      <c r="D24" s="29"/>
      <c r="E24" s="29"/>
      <c r="F24" s="29"/>
      <c r="G24" s="29"/>
      <c r="H24" s="29"/>
      <c r="I24" s="29"/>
      <c r="J24" s="29"/>
    </row>
    <row r="25" spans="1:10" x14ac:dyDescent="0.45">
      <c r="A25" s="29"/>
      <c r="B25" s="29"/>
      <c r="C25" s="29"/>
      <c r="D25" s="29"/>
      <c r="E25" s="29"/>
      <c r="F25" s="29"/>
      <c r="G25" s="29"/>
      <c r="H25" s="29"/>
      <c r="I25" s="29"/>
      <c r="J25" s="29"/>
    </row>
    <row r="26" spans="1:10" x14ac:dyDescent="0.45">
      <c r="A26" s="29"/>
      <c r="B26" s="29"/>
      <c r="C26" s="29"/>
      <c r="D26" s="29"/>
      <c r="E26" s="29"/>
      <c r="F26" s="29"/>
      <c r="G26" s="29"/>
      <c r="H26" s="29"/>
      <c r="I26" s="29"/>
      <c r="J26" s="29"/>
    </row>
    <row r="27" spans="1:10" x14ac:dyDescent="0.45">
      <c r="A27" s="29"/>
      <c r="B27" s="29"/>
      <c r="C27" s="29"/>
      <c r="D27" s="29"/>
      <c r="E27" s="29"/>
      <c r="F27" s="29"/>
      <c r="G27" s="29"/>
      <c r="H27" s="29"/>
      <c r="I27" s="29"/>
      <c r="J27" s="29"/>
    </row>
    <row r="28" spans="1:10" x14ac:dyDescent="0.45">
      <c r="A28" s="29"/>
      <c r="B28" s="29"/>
      <c r="C28" s="29"/>
      <c r="D28" s="29"/>
      <c r="E28" s="29"/>
      <c r="F28" s="29"/>
      <c r="G28" s="29"/>
      <c r="H28" s="29"/>
      <c r="I28" s="29"/>
      <c r="J28" s="29"/>
    </row>
    <row r="29" spans="1:10" x14ac:dyDescent="0.45">
      <c r="A29" s="29"/>
      <c r="B29" s="29"/>
      <c r="C29" s="29"/>
      <c r="D29" s="29"/>
      <c r="E29" s="29"/>
      <c r="F29" s="29"/>
      <c r="G29" s="29"/>
      <c r="H29" s="29"/>
      <c r="I29" s="29"/>
      <c r="J29" s="29"/>
    </row>
    <row r="30" spans="1:10" x14ac:dyDescent="0.45">
      <c r="A30" s="29"/>
      <c r="B30" s="29"/>
      <c r="C30" s="29"/>
      <c r="D30" s="29"/>
      <c r="E30" s="29"/>
      <c r="F30" s="29"/>
      <c r="G30" s="29"/>
      <c r="H30" s="29"/>
      <c r="I30" s="29"/>
      <c r="J30" s="29"/>
    </row>
    <row r="31" spans="1:10" x14ac:dyDescent="0.45">
      <c r="A31" s="29"/>
      <c r="B31" s="29"/>
      <c r="C31" s="29"/>
      <c r="D31" s="29"/>
      <c r="E31" s="29"/>
      <c r="F31" s="29"/>
      <c r="G31" s="29"/>
      <c r="H31" s="29"/>
      <c r="I31" s="29"/>
      <c r="J31" s="29"/>
    </row>
    <row r="32" spans="1:10" x14ac:dyDescent="0.45">
      <c r="A32" s="29"/>
      <c r="B32" s="29"/>
      <c r="C32" s="29"/>
      <c r="D32" s="29"/>
      <c r="E32" s="29"/>
      <c r="F32" s="29"/>
      <c r="G32" s="29"/>
      <c r="H32" s="29"/>
      <c r="I32" s="29"/>
      <c r="J32" s="29"/>
    </row>
    <row r="33" spans="1:10" x14ac:dyDescent="0.45">
      <c r="A33" s="29"/>
      <c r="B33" s="29"/>
      <c r="C33" s="29"/>
      <c r="D33" s="29"/>
      <c r="E33" s="29"/>
      <c r="F33" s="29"/>
      <c r="G33" s="29"/>
      <c r="H33" s="29"/>
      <c r="I33" s="29"/>
      <c r="J33" s="29"/>
    </row>
    <row r="34" spans="1:10" x14ac:dyDescent="0.45">
      <c r="A34" s="29"/>
      <c r="B34" s="29"/>
      <c r="C34" s="29"/>
      <c r="D34" s="29"/>
      <c r="E34" s="29"/>
      <c r="F34" s="29"/>
      <c r="G34" s="29"/>
      <c r="H34" s="29"/>
      <c r="I34" s="29"/>
      <c r="J34" s="29"/>
    </row>
    <row r="35" spans="1:10" x14ac:dyDescent="0.45">
      <c r="A35" s="29"/>
      <c r="B35" s="29"/>
      <c r="C35" s="29"/>
      <c r="D35" s="29"/>
      <c r="E35" s="29"/>
      <c r="F35" s="29"/>
      <c r="G35" s="29"/>
      <c r="H35" s="29"/>
      <c r="I35" s="29"/>
      <c r="J35" s="29"/>
    </row>
    <row r="36" spans="1:10" x14ac:dyDescent="0.45">
      <c r="A36" s="29"/>
      <c r="B36" s="29"/>
      <c r="C36" s="29"/>
      <c r="D36" s="29"/>
      <c r="E36" s="29"/>
      <c r="F36" s="29"/>
      <c r="G36" s="29"/>
      <c r="H36" s="29"/>
      <c r="I36" s="29"/>
      <c r="J36" s="29"/>
    </row>
    <row r="37" spans="1:10" x14ac:dyDescent="0.45">
      <c r="A37" s="29"/>
      <c r="B37" s="29"/>
      <c r="C37" s="29"/>
      <c r="D37" s="29"/>
      <c r="E37" s="29"/>
      <c r="F37" s="29"/>
      <c r="G37" s="29"/>
      <c r="H37" s="29"/>
      <c r="I37" s="29"/>
      <c r="J37" s="29"/>
    </row>
    <row r="38" spans="1:10" x14ac:dyDescent="0.45">
      <c r="A38" s="29"/>
      <c r="B38" s="29"/>
      <c r="C38" s="29"/>
      <c r="D38" s="29"/>
      <c r="E38" s="29"/>
      <c r="F38" s="29"/>
      <c r="G38" s="29"/>
      <c r="H38" s="29"/>
      <c r="I38" s="29"/>
      <c r="J38" s="29"/>
    </row>
    <row r="39" spans="1:10" x14ac:dyDescent="0.45">
      <c r="A39" s="29"/>
      <c r="B39" s="29"/>
      <c r="C39" s="29"/>
      <c r="D39" s="29"/>
      <c r="E39" s="29"/>
      <c r="F39" s="29"/>
      <c r="G39" s="29"/>
      <c r="H39" s="29"/>
      <c r="I39" s="29"/>
      <c r="J39" s="29"/>
    </row>
    <row r="40" spans="1:10" x14ac:dyDescent="0.45">
      <c r="A40" s="29"/>
      <c r="B40" s="29"/>
      <c r="C40" s="29"/>
      <c r="D40" s="29"/>
      <c r="E40" s="29"/>
      <c r="F40" s="29"/>
      <c r="G40" s="29"/>
      <c r="H40" s="29"/>
      <c r="I40" s="29"/>
      <c r="J40" s="29"/>
    </row>
    <row r="41" spans="1:10" x14ac:dyDescent="0.45">
      <c r="A41" s="29"/>
      <c r="B41" s="29"/>
      <c r="C41" s="29"/>
      <c r="D41" s="29"/>
      <c r="E41" s="29"/>
      <c r="F41" s="29"/>
      <c r="G41" s="29"/>
      <c r="H41" s="29"/>
      <c r="I41" s="29"/>
      <c r="J41" s="29"/>
    </row>
    <row r="42" spans="1:10" x14ac:dyDescent="0.45">
      <c r="A42" s="29"/>
      <c r="B42" s="29"/>
      <c r="C42" s="29"/>
      <c r="D42" s="29"/>
      <c r="E42" s="29"/>
      <c r="F42" s="29"/>
      <c r="G42" s="29"/>
      <c r="H42" s="29"/>
      <c r="I42" s="29"/>
      <c r="J42" s="29"/>
    </row>
    <row r="43" spans="1:10" x14ac:dyDescent="0.45">
      <c r="A43" s="29"/>
      <c r="B43" s="29"/>
      <c r="C43" s="29"/>
      <c r="D43" s="29"/>
      <c r="E43" s="29"/>
      <c r="F43" s="29"/>
      <c r="G43" s="29"/>
      <c r="H43" s="29"/>
      <c r="I43" s="29"/>
      <c r="J43" s="29"/>
    </row>
    <row r="44" spans="1:10" x14ac:dyDescent="0.45">
      <c r="A44" s="29"/>
      <c r="B44" s="29"/>
      <c r="C44" s="29"/>
      <c r="D44" s="29"/>
      <c r="E44" s="29"/>
      <c r="F44" s="29"/>
      <c r="G44" s="29"/>
      <c r="H44" s="29"/>
      <c r="I44" s="29"/>
      <c r="J44" s="29"/>
    </row>
    <row r="45" spans="1:10" x14ac:dyDescent="0.45">
      <c r="A45" s="29"/>
      <c r="B45" s="29"/>
      <c r="C45" s="29"/>
      <c r="D45" s="29"/>
      <c r="E45" s="29"/>
      <c r="F45" s="29"/>
      <c r="G45" s="29"/>
      <c r="H45" s="29"/>
      <c r="I45" s="29"/>
      <c r="J45" s="29"/>
    </row>
    <row r="46" spans="1:10" ht="4.5" customHeight="1" x14ac:dyDescent="0.45">
      <c r="A46" s="29"/>
      <c r="B46" s="29"/>
      <c r="C46" s="29"/>
      <c r="D46" s="29"/>
      <c r="E46" s="29"/>
      <c r="F46" s="29"/>
      <c r="G46" s="29"/>
      <c r="H46" s="29"/>
      <c r="I46" s="29"/>
      <c r="J46" s="29"/>
    </row>
  </sheetData>
  <sheetProtection algorithmName="SHA-512" hashValue="qzrqMHQbhy7/60L66Ajr90u+HVttXIIemW7I9AG2sO4S0EbT3zKj96zx4spnKO5C7V3Du8n7ONm4XOq+HvYavQ==" saltValue="g35qoeDmeh3szauHU9IKiA==" spinCount="100000" sheet="1" objects="1" scenarios="1"/>
  <pageMargins left="0.25" right="0.25" top="0.75" bottom="0.75" header="0.3" footer="0.3"/>
  <pageSetup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0" tint="-0.499984740745262"/>
  </sheetPr>
  <dimension ref="A1:F45"/>
  <sheetViews>
    <sheetView showGridLines="0" zoomScaleNormal="100" workbookViewId="0">
      <selection activeCell="J17" sqref="J17"/>
    </sheetView>
  </sheetViews>
  <sheetFormatPr defaultRowHeight="14.25" x14ac:dyDescent="0.45"/>
  <cols>
    <col min="1" max="1" width="31.796875" customWidth="1"/>
    <col min="2" max="2" width="24.53125" customWidth="1"/>
    <col min="3" max="4" width="16" customWidth="1"/>
    <col min="5" max="5" width="17.86328125" customWidth="1"/>
    <col min="6" max="6" width="10.53125" customWidth="1"/>
    <col min="7" max="7" width="13.19921875" customWidth="1"/>
  </cols>
  <sheetData>
    <row r="1" spans="1:6" ht="29.25" customHeight="1" x14ac:dyDescent="1">
      <c r="A1" s="1477" t="s">
        <v>192</v>
      </c>
      <c r="B1" s="1477"/>
      <c r="C1" s="1477"/>
      <c r="D1" s="1477"/>
      <c r="E1" s="1477"/>
      <c r="F1" s="1477"/>
    </row>
    <row r="2" spans="1:6" ht="21.75" customHeight="1" x14ac:dyDescent="0.5">
      <c r="A2" s="205"/>
      <c r="B2" s="322" t="s">
        <v>212</v>
      </c>
      <c r="C2" s="1480">
        <f ca="1">TODAY()</f>
        <v>46232</v>
      </c>
      <c r="D2" s="1480"/>
      <c r="E2" s="67"/>
      <c r="F2" s="67"/>
    </row>
    <row r="3" spans="1:6" x14ac:dyDescent="0.45">
      <c r="A3" t="str">
        <f>'All products and rates'!A4</f>
        <v>Click on each program or product for more information.</v>
      </c>
    </row>
    <row r="4" spans="1:6" ht="27" customHeight="1" x14ac:dyDescent="0.75">
      <c r="A4" s="1145" t="str">
        <f>'All products and rates'!A5</f>
        <v>BIKE AND WALK</v>
      </c>
      <c r="B4" s="7" t="str">
        <f>'All products and rates'!B5</f>
        <v>Where to acquire</v>
      </c>
      <c r="C4" s="7" t="str">
        <f>'All products and rates'!D5</f>
        <v>Eligibility</v>
      </c>
      <c r="D4" s="239" t="str">
        <f>'All products and rates'!K5</f>
        <v>Description</v>
      </c>
      <c r="E4" s="7"/>
      <c r="F4" s="1134"/>
    </row>
    <row r="5" spans="1:6" ht="15.75" x14ac:dyDescent="0.5">
      <c r="A5" s="1146" t="str">
        <f>HYPERLINK('All products and rates'!T6,'All products and rates'!A6)</f>
        <v>Bike Valet</v>
      </c>
      <c r="B5" s="176" t="str">
        <f>'All products and rates'!B6</f>
        <v>Go By Bike</v>
      </c>
      <c r="C5" s="176" t="str">
        <f>'All products and rates'!D6</f>
        <v>General public</v>
      </c>
      <c r="D5" s="236" t="str">
        <f>'All products and rates'!K6</f>
        <v>Weekdays 5:30am-9:30pm at South Waterfront tram terminal</v>
      </c>
      <c r="E5" s="17"/>
      <c r="F5" s="1135"/>
    </row>
    <row r="6" spans="1:6" ht="25.5" x14ac:dyDescent="0.75">
      <c r="A6" s="1147" t="str">
        <f>'All products and rates'!A15</f>
        <v>PUBLIC TRANSIT</v>
      </c>
      <c r="B6" s="240" t="str">
        <f>'All products and rates'!B15</f>
        <v>Where to acquire</v>
      </c>
      <c r="C6" s="240" t="str">
        <f>'All products and rates'!D15</f>
        <v>Eligibility</v>
      </c>
      <c r="D6" s="240" t="str">
        <f>'All products and rates'!K15</f>
        <v>Description</v>
      </c>
      <c r="E6" s="240"/>
      <c r="F6" s="1136"/>
    </row>
    <row r="7" spans="1:6" ht="15.75" x14ac:dyDescent="0.5">
      <c r="A7" s="1148" t="s">
        <v>216</v>
      </c>
      <c r="B7" s="316" t="s">
        <v>160</v>
      </c>
      <c r="C7" s="317" t="s">
        <v>174</v>
      </c>
      <c r="D7" s="316" t="s">
        <v>70</v>
      </c>
      <c r="E7" s="14"/>
      <c r="F7" s="1137"/>
    </row>
    <row r="8" spans="1:6" x14ac:dyDescent="0.45">
      <c r="A8" s="1149" t="str">
        <f>HYPERLINK('All products and rates'!T18,'All products and rates'!A18)</f>
        <v>Portland Aerial Tram</v>
      </c>
      <c r="B8" s="96" t="str">
        <f>'All products and rates'!B16</f>
        <v>MyCommute</v>
      </c>
      <c r="C8" s="318" t="s">
        <v>174</v>
      </c>
      <c r="D8" s="96" t="s">
        <v>175</v>
      </c>
      <c r="E8" s="16"/>
      <c r="F8" s="1138"/>
    </row>
    <row r="9" spans="1:6" ht="15.75" x14ac:dyDescent="0.5">
      <c r="A9" s="1148" t="str">
        <f>HYPERLINK('All products and rates'!T19,'All products and rates'!A19)</f>
        <v>Portland Streetcar</v>
      </c>
      <c r="B9" s="316" t="s">
        <v>160</v>
      </c>
      <c r="C9" s="319" t="s">
        <v>174</v>
      </c>
      <c r="D9" s="95" t="s">
        <v>68</v>
      </c>
      <c r="E9" s="15"/>
      <c r="F9" s="1139"/>
    </row>
    <row r="10" spans="1:6" ht="15.75" x14ac:dyDescent="0.5">
      <c r="A10" s="1150" t="str">
        <f>HYPERLINK('All products and rates'!T18,"TriMet")</f>
        <v>TriMet</v>
      </c>
      <c r="B10" s="320" t="s">
        <v>160</v>
      </c>
      <c r="C10" s="318" t="s">
        <v>174</v>
      </c>
      <c r="D10" s="96" t="s">
        <v>176</v>
      </c>
      <c r="E10" s="16"/>
      <c r="F10" s="1138"/>
    </row>
    <row r="11" spans="1:6" ht="21" x14ac:dyDescent="0.55000000000000004">
      <c r="A11" s="1151" t="str">
        <f>HYPERLINK('All products and rates'!T28,'All products and rates'!A28)</f>
        <v>PARKING facilities</v>
      </c>
      <c r="B11" s="4"/>
      <c r="C11" s="81" t="str">
        <f>HYPERLINK('All products and rates'!$T$30,'All products and rates'!$F$29)</f>
        <v>HONK</v>
      </c>
      <c r="D11" s="1475" t="s">
        <v>79</v>
      </c>
      <c r="E11" s="1476"/>
      <c r="F11" s="1140"/>
    </row>
    <row r="12" spans="1:6" ht="26.25" customHeight="1" x14ac:dyDescent="0.45">
      <c r="A12" s="1152"/>
      <c r="B12" s="4"/>
      <c r="C12" s="65" t="s">
        <v>149</v>
      </c>
      <c r="D12" s="1478" t="s">
        <v>164</v>
      </c>
      <c r="E12" s="1479"/>
      <c r="F12" s="1141"/>
    </row>
    <row r="13" spans="1:6" x14ac:dyDescent="0.45">
      <c r="A13" s="1152"/>
      <c r="B13" s="4"/>
      <c r="C13" s="65"/>
      <c r="D13" s="62"/>
      <c r="E13" s="62"/>
      <c r="F13" s="1141"/>
    </row>
    <row r="14" spans="1:6" ht="16.149999999999999" thickBot="1" x14ac:dyDescent="0.55000000000000004">
      <c r="A14" s="1153" t="str">
        <f>'All products and rates'!A30</f>
        <v>Facility</v>
      </c>
      <c r="B14" s="55" t="str">
        <f>'All products and rates'!B30</f>
        <v>Campus</v>
      </c>
      <c r="C14" s="826" t="str">
        <f>'All products and rates'!F30</f>
        <v>Daily</v>
      </c>
      <c r="D14" s="62" t="s">
        <v>82</v>
      </c>
      <c r="E14" s="62" t="str">
        <f>'All products and rates'!H30</f>
        <v>Daily (5+ hours)</v>
      </c>
      <c r="F14" s="1141"/>
    </row>
    <row r="15" spans="1:6" ht="17.25" customHeight="1" thickTop="1" x14ac:dyDescent="0.5">
      <c r="A15" s="1154" t="str">
        <f>HYPERLINK('All products and rates'!T33,'All products and rates'!A33)</f>
        <v>Garage A</v>
      </c>
      <c r="B15" s="1481" t="str">
        <f>'All products and rates'!B33</f>
        <v>Marquam Hill</v>
      </c>
      <c r="C15" s="1040" t="str">
        <f>'All products and rates'!F33</f>
        <v>N/A</v>
      </c>
      <c r="D15" s="1030" t="str">
        <f>'All products and rates'!G33</f>
        <v>N/A</v>
      </c>
      <c r="E15" s="1031" t="str">
        <f>'All products and rates'!H33</f>
        <v>N/A</v>
      </c>
      <c r="F15" s="1142"/>
    </row>
    <row r="16" spans="1:6" ht="15.75" customHeight="1" x14ac:dyDescent="0.5">
      <c r="A16" s="1155" t="str">
        <f>HYPERLINK('All products and rates'!T34,'All products and rates'!A34)</f>
        <v>Garage B</v>
      </c>
      <c r="B16" s="1482"/>
      <c r="C16" s="1041" t="str">
        <f>'All products and rates'!F34</f>
        <v>N/A</v>
      </c>
      <c r="D16" s="1032" t="str">
        <f>'All products and rates'!G34</f>
        <v>N/A</v>
      </c>
      <c r="E16" s="1033" t="str">
        <f>'All products and rates'!H34</f>
        <v>N/A</v>
      </c>
      <c r="F16" s="1142"/>
    </row>
    <row r="17" spans="1:6" ht="15.75" customHeight="1" x14ac:dyDescent="0.5">
      <c r="A17" s="1156" t="str">
        <f>HYPERLINK('All products and rates'!T35,'All products and rates'!A35)</f>
        <v>Garage C</v>
      </c>
      <c r="B17" s="1482"/>
      <c r="C17" s="1041" t="str">
        <f>'All products and rates'!F35</f>
        <v>N/A</v>
      </c>
      <c r="D17" s="1051">
        <f>'All products and rates'!G35</f>
        <v>3</v>
      </c>
      <c r="E17" s="1052" t="str">
        <f>'All products and rates'!H35</f>
        <v>3 hour max</v>
      </c>
      <c r="F17" s="1142"/>
    </row>
    <row r="18" spans="1:6" ht="15.75" customHeight="1" x14ac:dyDescent="0.5">
      <c r="A18" s="1157" t="str">
        <f>HYPERLINK('All products and rates'!T36,'All products and rates'!A36)</f>
        <v>Garage D</v>
      </c>
      <c r="B18" s="1482"/>
      <c r="C18" s="1047">
        <f>'All products and rates'!F36</f>
        <v>16</v>
      </c>
      <c r="D18" s="1034" t="str">
        <f>'All products and rates'!G36</f>
        <v>N/A</v>
      </c>
      <c r="E18" s="1035" t="str">
        <f>'All products and rates'!H36</f>
        <v>N/A</v>
      </c>
      <c r="F18" s="1142"/>
    </row>
    <row r="19" spans="1:6" ht="15.75" customHeight="1" x14ac:dyDescent="0.5">
      <c r="A19" s="1155" t="str">
        <f>HYPERLINK('All products and rates'!T37,'All products and rates'!A37)</f>
        <v>Garage E</v>
      </c>
      <c r="B19" s="1482"/>
      <c r="C19" s="1043" t="str">
        <f>'All products and rates'!F37</f>
        <v>N/A</v>
      </c>
      <c r="D19" s="1036" t="str">
        <f>'All products and rates'!G37</f>
        <v>N/A</v>
      </c>
      <c r="E19" s="1033" t="str">
        <f>'All products and rates'!H37</f>
        <v>N/A</v>
      </c>
      <c r="F19" s="1142"/>
    </row>
    <row r="20" spans="1:6" ht="15.75" customHeight="1" x14ac:dyDescent="0.5">
      <c r="A20" s="1157" t="str">
        <f>HYPERLINK('All products and rates'!T38,'All products and rates'!A38)</f>
        <v>Garage F</v>
      </c>
      <c r="B20" s="1482"/>
      <c r="C20" s="1047">
        <f>'All products and rates'!F38</f>
        <v>16</v>
      </c>
      <c r="D20" s="1049">
        <f>'All products and rates'!G38</f>
        <v>3</v>
      </c>
      <c r="E20" s="1033" t="str">
        <f>'All products and rates'!H38</f>
        <v>5 hour max</v>
      </c>
      <c r="F20" s="1142"/>
    </row>
    <row r="21" spans="1:6" ht="15.75" customHeight="1" x14ac:dyDescent="0.5">
      <c r="A21" s="1155" t="str">
        <f>HYPERLINK('All products and rates'!T39,'All products and rates'!A39)</f>
        <v>Garage G</v>
      </c>
      <c r="B21" s="1482"/>
      <c r="C21" s="1043" t="str">
        <f>'All products and rates'!F39</f>
        <v>N/A</v>
      </c>
      <c r="D21" s="1032" t="str">
        <f>'All products and rates'!G39</f>
        <v>N/A</v>
      </c>
      <c r="E21" s="1033" t="str">
        <f>'All products and rates'!H39</f>
        <v>N/A</v>
      </c>
      <c r="F21" s="1142"/>
    </row>
    <row r="22" spans="1:6" ht="15.75" customHeight="1" x14ac:dyDescent="0.5">
      <c r="A22" s="1157" t="str">
        <f>HYPERLINK('All products and rates'!T40,'All products and rates'!A40)</f>
        <v>Garage K</v>
      </c>
      <c r="B22" s="1482"/>
      <c r="C22" s="1047">
        <f>'All products and rates'!F40</f>
        <v>16</v>
      </c>
      <c r="D22" s="1036" t="str">
        <f>'All products and rates'!G40</f>
        <v>N/A</v>
      </c>
      <c r="E22" s="1033" t="str">
        <f>'All products and rates'!H40</f>
        <v>N/A</v>
      </c>
      <c r="F22" s="1142"/>
    </row>
    <row r="23" spans="1:6" ht="15.75" customHeight="1" x14ac:dyDescent="0.5">
      <c r="A23" s="1156" t="str">
        <f>HYPERLINK('All products and rates'!T41,'All products and rates'!A41)</f>
        <v>Lot 10</v>
      </c>
      <c r="B23" s="1482"/>
      <c r="C23" s="1053">
        <f>'All products and rates'!F41</f>
        <v>16</v>
      </c>
      <c r="D23" s="1032" t="str">
        <f>'All products and rates'!G41</f>
        <v>N/A</v>
      </c>
      <c r="E23" s="1033" t="str">
        <f>'All products and rates'!H41</f>
        <v>N/A</v>
      </c>
      <c r="F23" s="1142"/>
    </row>
    <row r="24" spans="1:6" ht="15.75" customHeight="1" x14ac:dyDescent="0.5">
      <c r="A24" s="1155" t="str">
        <f>HYPERLINK('All products and rates'!T42,'All products and rates'!A42)</f>
        <v>Lot 20</v>
      </c>
      <c r="B24" s="1482"/>
      <c r="C24" s="1043" t="str">
        <f>'All products and rates'!F42</f>
        <v>N/A</v>
      </c>
      <c r="D24" s="1032" t="str">
        <f>'All products and rates'!G42</f>
        <v>N/A</v>
      </c>
      <c r="E24" s="1033" t="str">
        <f>'All products and rates'!H42</f>
        <v>N/A</v>
      </c>
      <c r="F24" s="1142"/>
    </row>
    <row r="25" spans="1:6" ht="15.75" customHeight="1" x14ac:dyDescent="0.5">
      <c r="A25" s="1155" t="str">
        <f>HYPERLINK('All products and rates'!T43,'All products and rates'!A43)</f>
        <v>Lot 30</v>
      </c>
      <c r="B25" s="1482"/>
      <c r="C25" s="1042" t="str">
        <f>'All products and rates'!F43</f>
        <v>N/A</v>
      </c>
      <c r="D25" s="1032" t="str">
        <f>'All products and rates'!G43</f>
        <v>N/A</v>
      </c>
      <c r="E25" s="1033" t="str">
        <f>'All products and rates'!H43</f>
        <v>N/A</v>
      </c>
      <c r="F25" s="1142"/>
    </row>
    <row r="26" spans="1:6" ht="15.75" customHeight="1" x14ac:dyDescent="0.5">
      <c r="A26" s="1157" t="str">
        <f>HYPERLINK('All products and rates'!T44,'All products and rates'!A44)</f>
        <v>Lot 40</v>
      </c>
      <c r="B26" s="1482"/>
      <c r="C26" s="1047">
        <f>'All products and rates'!F44</f>
        <v>16</v>
      </c>
      <c r="D26" s="1036">
        <f>'All products and rates'!G44</f>
        <v>3</v>
      </c>
      <c r="E26" s="1048">
        <f>'All products and rates'!H44</f>
        <v>16</v>
      </c>
      <c r="F26" s="1142"/>
    </row>
    <row r="27" spans="1:6" ht="15.75" customHeight="1" x14ac:dyDescent="0.5">
      <c r="A27" s="1155" t="str">
        <f>HYPERLINK('All products and rates'!T45,'All products and rates'!A45)</f>
        <v>Lot 50</v>
      </c>
      <c r="B27" s="1482"/>
      <c r="C27" s="1043" t="str">
        <f>'All products and rates'!F45</f>
        <v>N/A</v>
      </c>
      <c r="D27" s="1032" t="str">
        <f>'All products and rates'!G45</f>
        <v>N/A</v>
      </c>
      <c r="E27" s="1033" t="str">
        <f>'All products and rates'!H45</f>
        <v>N/A</v>
      </c>
      <c r="F27" s="1142"/>
    </row>
    <row r="28" spans="1:6" ht="16.25" customHeight="1" x14ac:dyDescent="0.5">
      <c r="A28" s="1155" t="str">
        <f>HYPERLINK('All products and rates'!T46,'All products and rates'!A46)</f>
        <v>Lot 60</v>
      </c>
      <c r="B28" s="1482"/>
      <c r="C28" s="1044" t="str">
        <f>'All products and rates'!F46</f>
        <v>N/A</v>
      </c>
      <c r="D28" s="1036" t="str">
        <f>'All products and rates'!G46</f>
        <v>N/A</v>
      </c>
      <c r="E28" s="1037" t="str">
        <f>'All products and rates'!H46</f>
        <v>N/A</v>
      </c>
      <c r="F28" s="1142"/>
    </row>
    <row r="29" spans="1:6" ht="16.25" customHeight="1" x14ac:dyDescent="0.5">
      <c r="A29" s="1155" t="str">
        <f>HYPERLINK('All products and rates'!T47,'All products and rates'!A47)</f>
        <v>Lot 70</v>
      </c>
      <c r="B29" s="1482"/>
      <c r="C29" s="1045" t="str">
        <f>'All products and rates'!F47</f>
        <v>N/A</v>
      </c>
      <c r="D29" s="1032" t="str">
        <f>'All products and rates'!G47</f>
        <v>N/A</v>
      </c>
      <c r="E29" s="1033" t="str">
        <f>'All products and rates'!H47</f>
        <v>N/A</v>
      </c>
      <c r="F29" s="1142"/>
    </row>
    <row r="30" spans="1:6" ht="16.25" customHeight="1" thickBot="1" x14ac:dyDescent="0.55000000000000004">
      <c r="A30" s="1158" t="str">
        <f>HYPERLINK('All products and rates'!T48,'All products and rates'!A48)</f>
        <v>Lot 90</v>
      </c>
      <c r="B30" s="1483"/>
      <c r="C30" s="1050">
        <f>'All products and rates'!F48</f>
        <v>15</v>
      </c>
      <c r="D30" s="1038" t="str">
        <f>'All products and rates'!G48</f>
        <v>N/A</v>
      </c>
      <c r="E30" s="1039" t="str">
        <f>'All products and rates'!H48</f>
        <v>N/A</v>
      </c>
      <c r="F30" s="1142"/>
    </row>
    <row r="31" spans="1:6" ht="16.25" customHeight="1" thickTop="1" x14ac:dyDescent="0.5">
      <c r="A31" s="1159" t="str">
        <f>HYPERLINK('All products and rates'!T49,'All products and rates'!A49)</f>
        <v>3030 Moody Lot</v>
      </c>
      <c r="B31" s="1484" t="str">
        <f>'All products and rates'!B49</f>
        <v>South Waterfront</v>
      </c>
      <c r="C31" s="1075">
        <f>'All products and rates'!F49</f>
        <v>13</v>
      </c>
      <c r="D31" s="1076">
        <f>'All products and rates'!G49</f>
        <v>3</v>
      </c>
      <c r="E31" s="1077">
        <f>'All products and rates'!H49</f>
        <v>16</v>
      </c>
      <c r="F31" s="1142"/>
    </row>
    <row r="32" spans="1:6" ht="15.75" customHeight="1" x14ac:dyDescent="0.5">
      <c r="A32" s="1155" t="str">
        <f>HYPERLINK('All products and rates'!T50,'All products and rates'!A50)</f>
        <v>3420 Macadam</v>
      </c>
      <c r="B32" s="1482"/>
      <c r="C32" s="1054" t="str">
        <f>'All products and rates'!F50</f>
        <v>N/A</v>
      </c>
      <c r="D32" s="1032" t="str">
        <f>'All products and rates'!G50</f>
        <v>N/A</v>
      </c>
      <c r="E32" s="1033" t="str">
        <f>'All products and rates'!H50</f>
        <v>N/A</v>
      </c>
      <c r="F32" s="1142"/>
    </row>
    <row r="33" spans="1:6" ht="15.75" customHeight="1" x14ac:dyDescent="0.5">
      <c r="A33" s="1157" t="str">
        <f>HYPERLINK('All products and rates'!T51,'All products and rates'!A51)</f>
        <v>Center for Health and Healing</v>
      </c>
      <c r="B33" s="1482"/>
      <c r="C33" s="1044" t="str">
        <f>'All products and rates'!F51</f>
        <v>N/A</v>
      </c>
      <c r="D33" s="1055">
        <f>'All products and rates'!G51</f>
        <v>4</v>
      </c>
      <c r="E33" s="1056">
        <f>'All products and rates'!H51</f>
        <v>22</v>
      </c>
      <c r="F33" s="1142"/>
    </row>
    <row r="34" spans="1:6" ht="15.75" customHeight="1" x14ac:dyDescent="0.5">
      <c r="A34" s="1156" t="str">
        <f>HYPERLINK('All products and rates'!T52,'All products and rates'!A52)</f>
        <v>Knight Cancer Research Building</v>
      </c>
      <c r="B34" s="1482"/>
      <c r="C34" s="1045" t="str">
        <f>'All products and rates'!F52</f>
        <v>N/A</v>
      </c>
      <c r="D34" s="1070">
        <f>'All products and rates'!G52</f>
        <v>3</v>
      </c>
      <c r="E34" s="1071">
        <f>'All products and rates'!H52</f>
        <v>18</v>
      </c>
      <c r="F34" s="1142"/>
    </row>
    <row r="35" spans="1:6" ht="15.75" customHeight="1" x14ac:dyDescent="0.5">
      <c r="A35" s="1155" t="str">
        <f>HYPERLINK('All products and rates'!T53,'All products and rates'!A53)</f>
        <v>Lot 23/27 - S River Parkway</v>
      </c>
      <c r="B35" s="1482"/>
      <c r="C35" s="1046" t="str">
        <f>'All products and rates'!F53</f>
        <v>N/A</v>
      </c>
      <c r="D35" s="1057" t="str">
        <f>'All products and rates'!G53</f>
        <v>N/A</v>
      </c>
      <c r="E35" s="1058" t="str">
        <f>'All products and rates'!H53</f>
        <v>N/A</v>
      </c>
      <c r="F35" s="1142"/>
    </row>
    <row r="36" spans="1:6" ht="15.75" customHeight="1" x14ac:dyDescent="0.5">
      <c r="A36" s="1155" t="str">
        <f>HYPERLINK('All products and rates'!T54,'All products and rates'!A54)</f>
        <v>Lot 33</v>
      </c>
      <c r="B36" s="1482"/>
      <c r="C36" s="1059" t="str">
        <f>'All products and rates'!F54</f>
        <v>N/A</v>
      </c>
      <c r="D36" s="1060" t="str">
        <f>'All products and rates'!G54</f>
        <v>N/A</v>
      </c>
      <c r="E36" s="1061" t="str">
        <f>'All products and rates'!H54</f>
        <v>N/A</v>
      </c>
      <c r="F36" s="1142"/>
    </row>
    <row r="37" spans="1:6" ht="16.25" customHeight="1" x14ac:dyDescent="0.5">
      <c r="A37" s="1157" t="str">
        <f>HYPERLINK('All products and rates'!T55,'All products and rates'!A55)</f>
        <v>Macadam Warehouse</v>
      </c>
      <c r="B37" s="1482"/>
      <c r="C37" s="1062" t="str">
        <f>'All products and rates'!F55</f>
        <v>N/A</v>
      </c>
      <c r="D37" s="1066">
        <f>'All products and rates'!G55</f>
        <v>3</v>
      </c>
      <c r="E37" s="1067">
        <f>'All products and rates'!H55</f>
        <v>16</v>
      </c>
      <c r="F37" s="1142"/>
    </row>
    <row r="38" spans="1:6" ht="16.25" customHeight="1" x14ac:dyDescent="0.5">
      <c r="A38" s="1156" t="str">
        <f>HYPERLINK('All products and rates'!T56,'All products and rates'!A56)</f>
        <v>Robertson Life Sciences Building</v>
      </c>
      <c r="B38" s="1482"/>
      <c r="C38" s="1062" t="str">
        <f>'All products and rates'!F56</f>
        <v>N/A</v>
      </c>
      <c r="D38" s="1068">
        <f>'All products and rates'!G56</f>
        <v>3</v>
      </c>
      <c r="E38" s="1069">
        <f>'All products and rates'!H56</f>
        <v>18</v>
      </c>
      <c r="F38" s="1142"/>
    </row>
    <row r="39" spans="1:6" ht="16.25" customHeight="1" x14ac:dyDescent="0.5">
      <c r="A39" s="1160" t="str">
        <f>HYPERLINK('All products and rates'!T57,'All products and rates'!A57)</f>
        <v>Rood Family Pavilion</v>
      </c>
      <c r="B39" s="1482"/>
      <c r="C39" s="1063" t="str">
        <f>'All products and rates'!F57</f>
        <v>N/A</v>
      </c>
      <c r="D39" s="1064">
        <f>'All products and rates'!G57</f>
        <v>3</v>
      </c>
      <c r="E39" s="1065">
        <f>'All products and rates'!H57</f>
        <v>18</v>
      </c>
      <c r="F39" s="1143"/>
    </row>
    <row r="40" spans="1:6" ht="15.75" x14ac:dyDescent="0.5">
      <c r="A40" s="1156" t="str">
        <f>HYPERLINK('All products and rates'!T58,'All products and rates'!A58)</f>
        <v>Schnitzer Parking Lot</v>
      </c>
      <c r="B40" s="1482"/>
      <c r="C40" s="1072">
        <f>'All products and rates'!F58</f>
        <v>13</v>
      </c>
      <c r="D40" s="1074">
        <f>'All products and rates'!G58</f>
        <v>3</v>
      </c>
      <c r="E40" s="1073">
        <f>'All products and rates'!H58</f>
        <v>13</v>
      </c>
      <c r="F40" s="1143"/>
    </row>
    <row r="41" spans="1:6" ht="16.149999999999999" thickBot="1" x14ac:dyDescent="0.55000000000000004">
      <c r="A41" s="1161" t="str">
        <f>HYPERLINK('All products and rates'!T59,'All products and rates'!A59)</f>
        <v>Whitaker Parking Lot</v>
      </c>
      <c r="B41" s="1485"/>
      <c r="C41" s="1078" t="str">
        <f>'All products and rates'!F59</f>
        <v>N/A</v>
      </c>
      <c r="D41" s="1057" t="str">
        <f>'All products and rates'!G59</f>
        <v>N/A</v>
      </c>
      <c r="E41" s="1058" t="str">
        <f>'All products and rates'!H59</f>
        <v>N/A</v>
      </c>
      <c r="F41" s="1143"/>
    </row>
    <row r="42" spans="1:6" ht="14.65" thickTop="1" x14ac:dyDescent="0.45">
      <c r="A42" s="1162" t="str">
        <f>HYPERLINK('All products and rates'!T63,'All products and rates'!A63)</f>
        <v>Crossings Garage for onsite</v>
      </c>
      <c r="B42" s="1472"/>
      <c r="C42" s="1082" t="str">
        <f>'All products and rates'!F63</f>
        <v>N/A</v>
      </c>
      <c r="D42" s="1084">
        <f>'All products and rates'!G63</f>
        <v>4</v>
      </c>
      <c r="E42" s="1079">
        <f>'All products and rates'!H63</f>
        <v>22</v>
      </c>
      <c r="F42" s="1143"/>
    </row>
    <row r="43" spans="1:6" ht="14.65" thickBot="1" x14ac:dyDescent="0.5">
      <c r="A43" s="1163" t="str">
        <f>HYPERLINK('All products and rates'!T64,'All products and rates'!A64)</f>
        <v>Marquam Plaza</v>
      </c>
      <c r="B43" s="1473"/>
      <c r="C43" s="1083">
        <f>'All products and rates'!F64</f>
        <v>9.5</v>
      </c>
      <c r="D43" s="1080">
        <f>'All products and rates'!G64</f>
        <v>2</v>
      </c>
      <c r="E43" s="1081">
        <f>'All products and rates'!H64</f>
        <v>11</v>
      </c>
      <c r="F43" s="1143"/>
    </row>
    <row r="44" spans="1:6" ht="14.65" thickTop="1" x14ac:dyDescent="0.45">
      <c r="A44" s="1164" t="str">
        <f>HYPERLINK('All products and rates'!T65,'All products and rates'!A65)</f>
        <v>4th and Clay</v>
      </c>
      <c r="B44" s="1474" t="s">
        <v>89</v>
      </c>
      <c r="C44" s="825" t="str">
        <f>'All products and rates'!F65</f>
        <v>N/A</v>
      </c>
      <c r="D44" s="822" t="str">
        <f>'All products and rates'!G65</f>
        <v>N/A</v>
      </c>
      <c r="E44" s="823" t="str">
        <f>'All products and rates'!H65</f>
        <v>N/A</v>
      </c>
      <c r="F44" s="1143"/>
    </row>
    <row r="45" spans="1:6" x14ac:dyDescent="0.45">
      <c r="A45" s="1165" t="str">
        <f>HYPERLINK('All products and rates'!T66,'All products and rates'!A66)</f>
        <v>Market Square Building</v>
      </c>
      <c r="B45" s="1472"/>
      <c r="C45" s="824" t="str">
        <f>'All products and rates'!F66</f>
        <v>N/A</v>
      </c>
      <c r="D45" s="964" t="str">
        <f>'All products and rates'!G66</f>
        <v>non-OHSU</v>
      </c>
      <c r="E45" s="936"/>
      <c r="F45" s="1144"/>
    </row>
  </sheetData>
  <sheetProtection algorithmName="SHA-512" hashValue="WBGsXhB2sXXH3JDXg5531Ogkqrl3fG/JphNTKeyeRrx80EgyWLIa/yIBaGMeOqHvzgC/BEpBvp1WbOKw8D7GcA==" saltValue="wey8JLFy0MyQREaKOAGLOg==" spinCount="100000" sheet="1" sort="0" autoFilter="0"/>
  <mergeCells count="8">
    <mergeCell ref="B42:B43"/>
    <mergeCell ref="B44:B45"/>
    <mergeCell ref="D11:E11"/>
    <mergeCell ref="A1:F1"/>
    <mergeCell ref="D12:E12"/>
    <mergeCell ref="C2:D2"/>
    <mergeCell ref="B15:B30"/>
    <mergeCell ref="B31:B41"/>
  </mergeCells>
  <conditionalFormatting sqref="C15:E45">
    <cfRule type="containsText" dxfId="50" priority="1" operator="containsText" text="N/A">
      <formula>NOT(ISERROR(SEARCH("N/A",C15)))</formula>
    </cfRule>
  </conditionalFormatting>
  <hyperlinks>
    <hyperlink ref="C7" r:id="rId1" xr:uid="{00000000-0004-0000-0100-000000000000}"/>
    <hyperlink ref="C9" r:id="rId2" xr:uid="{00000000-0004-0000-0100-000001000000}"/>
    <hyperlink ref="C10" r:id="rId3" xr:uid="{00000000-0004-0000-0100-000002000000}"/>
    <hyperlink ref="C8" r:id="rId4" xr:uid="{00000000-0004-0000-0100-000003000000}"/>
  </hyperlinks>
  <pageMargins left="0.25" right="0.25" top="0.40760416666666666" bottom="0.75" header="0.3" footer="0.3"/>
  <pageSetup orientation="landscape" horizontalDpi="300" verticalDpi="300" r:id="rId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75DEFF"/>
    <pageSetUpPr fitToPage="1"/>
  </sheetPr>
  <dimension ref="A1:K64"/>
  <sheetViews>
    <sheetView showGridLines="0" zoomScaleNormal="100" zoomScalePageLayoutView="90" workbookViewId="0">
      <selection activeCell="A3" sqref="A3:XFD3"/>
    </sheetView>
  </sheetViews>
  <sheetFormatPr defaultRowHeight="14.25" x14ac:dyDescent="0.45"/>
  <cols>
    <col min="1" max="1" width="31.796875" customWidth="1"/>
    <col min="2" max="2" width="21.1328125" customWidth="1"/>
    <col min="3" max="3" width="17.46484375" customWidth="1"/>
    <col min="4" max="4" width="16.19921875" customWidth="1"/>
    <col min="5" max="5" width="11.1328125" customWidth="1"/>
    <col min="6" max="6" width="20.53125" customWidth="1"/>
    <col min="7" max="7" width="10" customWidth="1"/>
    <col min="8" max="8" width="15" customWidth="1"/>
    <col min="9" max="9" width="18.796875" customWidth="1"/>
    <col min="11" max="11" width="9" customWidth="1"/>
    <col min="12" max="12" width="14.19921875" customWidth="1"/>
    <col min="15" max="15" width="13.19921875" customWidth="1"/>
  </cols>
  <sheetData>
    <row r="1" spans="1:11" ht="29.25" customHeight="1" x14ac:dyDescent="1">
      <c r="A1" s="1486" t="s">
        <v>148</v>
      </c>
      <c r="B1" s="1486"/>
      <c r="C1" s="1486"/>
      <c r="D1" s="1486"/>
      <c r="E1" s="1486"/>
      <c r="F1" s="1486"/>
      <c r="G1" s="1486"/>
      <c r="H1" s="1486"/>
      <c r="I1" s="1486"/>
    </row>
    <row r="2" spans="1:11" ht="21.75" customHeight="1" x14ac:dyDescent="1">
      <c r="A2" s="321" t="str">
        <f>'All products and rates'!A2</f>
        <v>Updated:</v>
      </c>
      <c r="B2" s="1480">
        <f ca="1">TODAY()</f>
        <v>46232</v>
      </c>
      <c r="C2" s="1480"/>
      <c r="D2" s="67"/>
      <c r="E2" s="67"/>
      <c r="F2" s="67"/>
      <c r="G2" s="67"/>
      <c r="H2" s="67"/>
      <c r="I2" s="67"/>
      <c r="J2" s="13"/>
      <c r="K2" s="13"/>
    </row>
    <row r="3" spans="1:11" x14ac:dyDescent="0.45">
      <c r="A3" t="str">
        <f>'All products and rates'!A4</f>
        <v>Click on each program or product for more information.</v>
      </c>
      <c r="H3" s="68"/>
    </row>
    <row r="4" spans="1:11" ht="27" customHeight="1" x14ac:dyDescent="0.75">
      <c r="A4" s="8" t="str">
        <f>'All products and rates'!A5</f>
        <v>BIKE AND WALK</v>
      </c>
      <c r="B4" s="239" t="str">
        <f>'All products and rates'!B5</f>
        <v>Where to acquire</v>
      </c>
      <c r="C4" s="239" t="str">
        <f>'All products and rates'!D5</f>
        <v>Eligibility</v>
      </c>
      <c r="D4" s="239"/>
      <c r="E4" s="239" t="str">
        <f>'All products and rates'!G5</f>
        <v>Rate</v>
      </c>
      <c r="F4" s="239"/>
      <c r="G4" s="239" t="str">
        <f>'All products and rates'!K5</f>
        <v>Description</v>
      </c>
      <c r="H4" s="239"/>
      <c r="I4" s="239"/>
    </row>
    <row r="5" spans="1:11" x14ac:dyDescent="0.45">
      <c r="A5" s="145" t="str">
        <f>HYPERLINK('All products and rates'!$T6,'All products and rates'!A6)</f>
        <v>Bike Valet</v>
      </c>
      <c r="B5" s="304" t="str">
        <f>HYPERLINK('All products and rates'!$T6,'All products and rates'!B6)</f>
        <v>Go By Bike</v>
      </c>
      <c r="C5" s="236" t="str">
        <f>'All products and rates'!D6</f>
        <v>General public</v>
      </c>
      <c r="D5" s="977"/>
      <c r="E5" s="238" t="str">
        <f>'All products and rates'!G6</f>
        <v>free</v>
      </c>
      <c r="F5" s="234"/>
      <c r="G5" s="236" t="str">
        <f>'All products and rates'!K6</f>
        <v>Weekdays 5:30am-9:30pm at South Waterfront tram terminal</v>
      </c>
      <c r="H5" s="977"/>
      <c r="I5" s="977"/>
      <c r="J5" s="308"/>
    </row>
    <row r="6" spans="1:11" x14ac:dyDescent="0.45">
      <c r="A6" s="146" t="str">
        <f>HYPERLINK('All products and rates'!T7,'All products and rates'!A7)</f>
        <v>Cash incentive to walk</v>
      </c>
      <c r="B6" s="305" t="str">
        <f>HYPERLINK('All products and rates'!$T7,'All products and rates'!B7)</f>
        <v>MyCommute</v>
      </c>
      <c r="C6" s="301" t="str">
        <f>'All products and rates'!D7</f>
        <v>OHSU members at eligible OHSU sites</v>
      </c>
      <c r="D6" s="978"/>
      <c r="E6" s="296">
        <f>'All products and rates'!G7</f>
        <v>1.5</v>
      </c>
      <c r="F6" s="243" t="str">
        <f>'All products and rates'!H7</f>
        <v>incentive per weekday</v>
      </c>
      <c r="G6" s="301" t="str">
        <f>'All products and rates'!K7</f>
        <v>Log eligible inbound weekday trips on MyCommute</v>
      </c>
      <c r="H6" s="978"/>
      <c r="I6" s="978"/>
      <c r="J6" s="308"/>
    </row>
    <row r="7" spans="1:11" x14ac:dyDescent="0.45">
      <c r="A7" s="185" t="str">
        <f>HYPERLINK('All products and rates'!T8,'All products and rates'!A8)</f>
        <v>Cash incentive to bike or scooter</v>
      </c>
      <c r="B7" s="306" t="str">
        <f>HYPERLINK('All products and rates'!$T8,'All products and rates'!B8)</f>
        <v>MyCommute</v>
      </c>
      <c r="C7" s="236" t="str">
        <f>'All products and rates'!D8</f>
        <v>OHSU members at eligible OHSU sites</v>
      </c>
      <c r="D7" s="977"/>
      <c r="E7" s="297">
        <f>'All products and rates'!G8</f>
        <v>3</v>
      </c>
      <c r="F7" s="234" t="str">
        <f>'All products and rates'!H8</f>
        <v>incentive per weekday</v>
      </c>
      <c r="G7" s="236" t="str">
        <f>'All products and rates'!K8</f>
        <v>Log eligible inbound weekday trips on MyCommute</v>
      </c>
      <c r="H7" s="977"/>
      <c r="I7" s="977"/>
      <c r="J7" s="308"/>
    </row>
    <row r="8" spans="1:11" x14ac:dyDescent="0.45">
      <c r="A8" s="146" t="str">
        <f>HYPERLINK('All products and rates'!T9,'All products and rates'!A9)</f>
        <v>Facility: Marquam Hill</v>
      </c>
      <c r="B8" s="305" t="str">
        <f>HYPERLINK('All products and rates'!$T9,'All products and rates'!B9)</f>
        <v>ohsu.edu/bike</v>
      </c>
      <c r="C8" s="301" t="str">
        <f>'All products and rates'!D9</f>
        <v>OHSU badge and active permit</v>
      </c>
      <c r="D8" s="978"/>
      <c r="E8" s="298" t="str">
        <f>'All products and rates'!G9</f>
        <v>free</v>
      </c>
      <c r="F8" s="243" t="str">
        <f>'All products and rates'!H9</f>
        <v>with permit</v>
      </c>
      <c r="G8" s="301" t="str">
        <f>'All products and rates'!K9</f>
        <v>Badge-access bike parking</v>
      </c>
      <c r="H8" s="978"/>
      <c r="I8" s="978"/>
      <c r="J8" s="308"/>
    </row>
    <row r="9" spans="1:11" x14ac:dyDescent="0.45">
      <c r="A9" s="185" t="str">
        <f>HYPERLINK('All products and rates'!T10,'All products and rates'!A10)</f>
        <v>Facility: South Waterfront</v>
      </c>
      <c r="B9" s="306" t="str">
        <f>HYPERLINK('All products and rates'!$T10,'All products and rates'!B10)</f>
        <v>ohsu.edu/bike</v>
      </c>
      <c r="C9" s="236" t="str">
        <f>'All products and rates'!D10</f>
        <v>OHSU badge and active permit</v>
      </c>
      <c r="D9" s="977"/>
      <c r="E9" s="1006">
        <f>'All products and rates'!G10</f>
        <v>2.31</v>
      </c>
      <c r="F9" s="234" t="str">
        <f>'All products and rates'!H10</f>
        <v>cost per pay period</v>
      </c>
      <c r="G9" s="236" t="str">
        <f>'All products and rates'!K10</f>
        <v>Badge-access bike parking, shower, towel, locker</v>
      </c>
      <c r="H9" s="977"/>
      <c r="I9" s="977"/>
      <c r="J9" s="308"/>
    </row>
    <row r="10" spans="1:11" x14ac:dyDescent="0.45">
      <c r="A10" s="146" t="str">
        <f>HYPERLINK('All products and rates'!T11,'All products and rates'!A11)</f>
        <v>Loaner Bike</v>
      </c>
      <c r="B10" s="305" t="str">
        <f>HYPERLINK('All products and rates'!$T11,'All products and rates'!B11)</f>
        <v>Go By Bike</v>
      </c>
      <c r="C10" s="301" t="str">
        <f>'All products and rates'!D11</f>
        <v>OHSU email and waitlist call off</v>
      </c>
      <c r="D10" s="978"/>
      <c r="E10" s="298" t="str">
        <f>'All products and rates'!G11</f>
        <v>free</v>
      </c>
      <c r="F10" s="243" t="str">
        <f>'All products and rates'!H11</f>
        <v>30 day loan</v>
      </c>
      <c r="G10" s="301" t="str">
        <f>'All products and rates'!K11</f>
        <v>Loaner bike, equipment and voucher</v>
      </c>
      <c r="H10" s="978"/>
      <c r="I10" s="978"/>
      <c r="J10" s="308"/>
    </row>
    <row r="11" spans="1:11" x14ac:dyDescent="0.45">
      <c r="A11" s="185" t="str">
        <f>HYPERLINK('All products and rates'!T12,'All products and rates'!A12)</f>
        <v>Loaner E-Bike</v>
      </c>
      <c r="B11" s="306" t="str">
        <f>HYPERLINK('All products and rates'!$T12,'All products and rates'!B12)</f>
        <v>Go By Bike</v>
      </c>
      <c r="C11" s="236" t="str">
        <f>'All products and rates'!D12</f>
        <v>OHSU email and waitlist call off</v>
      </c>
      <c r="D11" s="977"/>
      <c r="E11" s="238" t="str">
        <f>'All products and rates'!G12</f>
        <v>free</v>
      </c>
      <c r="F11" s="234" t="str">
        <f>'All products and rates'!H12</f>
        <v>14 day loan</v>
      </c>
      <c r="G11" s="236" t="str">
        <f>'All products and rates'!K12</f>
        <v>Loaner e-bike, equipment and voucher</v>
      </c>
      <c r="H11" s="977"/>
      <c r="I11" s="977"/>
      <c r="J11" s="308"/>
    </row>
    <row r="12" spans="1:11" x14ac:dyDescent="0.45">
      <c r="A12" s="146" t="str">
        <f>HYPERLINK('All products and rates'!T13,'All products and rates'!A13)</f>
        <v>Subsidy: Bike</v>
      </c>
      <c r="B12" s="305" t="str">
        <f>HYPERLINK('All products and rates'!$T13,'All products and rates'!B13)</f>
        <v>customer service</v>
      </c>
      <c r="C12" s="301" t="str">
        <f>'All products and rates'!D13</f>
        <v>OHSU email and eligible purchase at partner shops</v>
      </c>
      <c r="D12" s="978"/>
      <c r="E12" s="286">
        <f>'All products and rates'!G13</f>
        <v>100</v>
      </c>
      <c r="F12" s="243" t="str">
        <f>'All products and rates'!H13</f>
        <v>one time voucher</v>
      </c>
      <c r="G12" s="301" t="str">
        <f>'All products and rates'!K13</f>
        <v xml:space="preserve">For purchase of a bike for an member's OHSU commute </v>
      </c>
      <c r="H12" s="978"/>
      <c r="I12" s="978"/>
      <c r="J12" s="308"/>
    </row>
    <row r="13" spans="1:11" x14ac:dyDescent="0.45">
      <c r="A13" s="185" t="str">
        <f>HYPERLINK('All products and rates'!T14,'All products and rates'!A14)</f>
        <v>Subsidy: E-Bike</v>
      </c>
      <c r="B13" s="306" t="str">
        <f>HYPERLINK('All products and rates'!$T14,'All products and rates'!B14)</f>
        <v>customer service</v>
      </c>
      <c r="C13" s="236" t="str">
        <f>'All products and rates'!D14</f>
        <v>OHSU email and eligible purchase at partner shops</v>
      </c>
      <c r="D13" s="977"/>
      <c r="E13" s="300">
        <f>'All products and rates'!G14</f>
        <v>200</v>
      </c>
      <c r="F13" s="234" t="str">
        <f>'All products and rates'!H14</f>
        <v>one time voucher</v>
      </c>
      <c r="G13" s="236" t="str">
        <f>'All products and rates'!K14</f>
        <v xml:space="preserve">For purchase of an e- bike for an member's OHSU commute </v>
      </c>
      <c r="H13" s="977"/>
      <c r="I13" s="1419"/>
    </row>
    <row r="14" spans="1:11" ht="25.5" x14ac:dyDescent="0.75">
      <c r="A14" s="9" t="str">
        <f>'All products and rates'!A15</f>
        <v>PUBLIC TRANSIT</v>
      </c>
      <c r="B14" s="240" t="str">
        <f>'All products and rates'!B15</f>
        <v>Where to acquire</v>
      </c>
      <c r="C14" s="240" t="str">
        <f>'All products and rates'!D15</f>
        <v>Eligibility</v>
      </c>
      <c r="D14" s="240"/>
      <c r="E14" s="240" t="str">
        <f>'All products and rates'!G15</f>
        <v>Rate</v>
      </c>
      <c r="F14" s="240"/>
      <c r="G14" s="240" t="str">
        <f>'All products and rates'!K15</f>
        <v>Description</v>
      </c>
      <c r="H14" s="240"/>
      <c r="I14" s="240"/>
    </row>
    <row r="15" spans="1:11" x14ac:dyDescent="0.45">
      <c r="A15" s="126" t="str">
        <f>HYPERLINK('All products and rates'!T16,'All products and rates'!A16)</f>
        <v>Cash incentive to ride transit</v>
      </c>
      <c r="B15" s="305" t="str">
        <f>HYPERLINK('All products and rates'!$T16,'All products and rates'!B16)</f>
        <v>MyCommute</v>
      </c>
      <c r="C15" s="233" t="str">
        <f>'All products and rates'!D16</f>
        <v>OHSU members at eligible OHSU sites</v>
      </c>
      <c r="D15" s="979"/>
      <c r="E15" s="289">
        <f>'All products and rates'!G16</f>
        <v>1.5</v>
      </c>
      <c r="F15" s="217" t="str">
        <f>'All products and rates'!H16</f>
        <v>incentive per weekday</v>
      </c>
      <c r="G15" s="219" t="str">
        <f>'All products and rates'!K16</f>
        <v>Log eligible inbound weekday trips on MyCommute</v>
      </c>
      <c r="H15" s="986"/>
      <c r="I15" s="986"/>
      <c r="J15" s="308"/>
    </row>
    <row r="16" spans="1:11" x14ac:dyDescent="0.45">
      <c r="A16" s="41" t="str">
        <f>HYPERLINK('All products and rates'!T17,'All products and rates'!A17)</f>
        <v>C-Tran Express Hop</v>
      </c>
      <c r="B16" s="304" t="str">
        <f>HYPERLINK('All products and rates'!$T17,'All products and rates'!B17)</f>
        <v>customer service</v>
      </c>
      <c r="C16" s="235" t="str">
        <f>'All products and rates'!D17</f>
        <v>OHSU badge</v>
      </c>
      <c r="D16" s="980"/>
      <c r="E16" s="1005">
        <f>'All products and rates'!G17</f>
        <v>385</v>
      </c>
      <c r="F16" s="222" t="str">
        <f>'All products and rates'!H17</f>
        <v>cost per transit year</v>
      </c>
      <c r="G16" s="223" t="str">
        <f>'All products and rates'!K17</f>
        <v>Vancouver to Portland rush hour transit service</v>
      </c>
      <c r="H16" s="987"/>
      <c r="I16" s="987"/>
      <c r="J16" s="308"/>
    </row>
    <row r="17" spans="1:10" x14ac:dyDescent="0.45">
      <c r="A17" s="42" t="str">
        <f>HYPERLINK('All products and rates'!T18,'All products and rates'!A18)</f>
        <v>Portland Aerial Tram</v>
      </c>
      <c r="B17" s="305" t="str">
        <f>HYPERLINK('All products and rates'!$T18,'All products and rates'!B18)</f>
        <v>onsite</v>
      </c>
      <c r="C17" s="226" t="str">
        <f>'All products and rates'!D18</f>
        <v>OHSU badge or patient pass</v>
      </c>
      <c r="D17" s="981"/>
      <c r="E17" s="291" t="str">
        <f>'All products and rates'!G18</f>
        <v>free</v>
      </c>
      <c r="F17" s="225" t="str">
        <f>'All products and rates'!H18</f>
        <v>OHSU badge is fare</v>
      </c>
      <c r="G17" s="226" t="str">
        <f>'All products and rates'!K18</f>
        <v>Connects Marquam Hill, South Waterfront</v>
      </c>
      <c r="H17" s="981"/>
      <c r="I17" s="981"/>
      <c r="J17" s="308"/>
    </row>
    <row r="18" spans="1:10" ht="14.25" customHeight="1" x14ac:dyDescent="0.45">
      <c r="A18" s="43" t="str">
        <f>HYPERLINK('All products and rates'!T19,'All products and rates'!A19)</f>
        <v>Portland Streetcar</v>
      </c>
      <c r="B18" s="304" t="str">
        <f>HYPERLINK('All products and rates'!$T19,'All products and rates'!B19)</f>
        <v>customer service</v>
      </c>
      <c r="C18" s="228" t="str">
        <f>'All products and rates'!D19</f>
        <v>OHSU badge</v>
      </c>
      <c r="D18" s="982"/>
      <c r="E18" s="292" t="str">
        <f>'All products and rates'!G19</f>
        <v>free</v>
      </c>
      <c r="F18" s="128" t="str">
        <f>'All products and rates'!H19</f>
        <v>OHSU badge is fare</v>
      </c>
      <c r="G18" s="228" t="str">
        <f>'All products and rates'!K19</f>
        <v>Unlimited trips on central Portland transit service</v>
      </c>
      <c r="H18" s="982"/>
      <c r="I18" s="982"/>
      <c r="J18" s="308"/>
    </row>
    <row r="19" spans="1:10" x14ac:dyDescent="0.45">
      <c r="A19" s="42" t="str">
        <f>HYPERLINK('All products and rates'!T20,'All products and rates'!A20)</f>
        <v>TriMet Hop</v>
      </c>
      <c r="B19" s="305" t="str">
        <f>HYPERLINK('All products and rates'!$T20,'All products and rates'!B20)</f>
        <v>customer service</v>
      </c>
      <c r="C19" s="226" t="str">
        <f>'All products and rates'!D20</f>
        <v>OHSU badge</v>
      </c>
      <c r="D19" s="981"/>
      <c r="E19" s="1003">
        <f>'All products and rates'!G20</f>
        <v>50</v>
      </c>
      <c r="F19" s="225" t="str">
        <f>'All products and rates'!H20</f>
        <v>per transit year</v>
      </c>
      <c r="G19" s="226" t="str">
        <f>'All products and rates'!K20</f>
        <v>Unlimited trips on regional transit service</v>
      </c>
      <c r="H19" s="981"/>
      <c r="I19" s="981"/>
      <c r="J19" s="308"/>
    </row>
    <row r="20" spans="1:10" x14ac:dyDescent="0.45">
      <c r="A20" s="43" t="str">
        <f>HYPERLINK('All products and rates'!T21,'All products and rates'!A21)</f>
        <v>TriMet Hop: ONA, AFSCME, UA, GRU</v>
      </c>
      <c r="B20" s="304" t="str">
        <f>HYPERLINK('All products and rates'!$T21,'All products and rates'!B21)</f>
        <v>customer service</v>
      </c>
      <c r="C20" s="228" t="str">
        <f>'All products and rates'!D21</f>
        <v>OHSU badge + first Hop pass</v>
      </c>
      <c r="D20" s="982"/>
      <c r="E20" s="1004">
        <f>'All products and rates'!G21</f>
        <v>25</v>
      </c>
      <c r="F20" s="128" t="str">
        <f>'All products and rates'!H21</f>
        <v>per transit year</v>
      </c>
      <c r="G20" s="228" t="str">
        <f>'All products and rates'!K21</f>
        <v>First Hop card only; Unlimited trips on regional transit service</v>
      </c>
      <c r="H20" s="982"/>
      <c r="I20" s="982"/>
      <c r="J20" s="308"/>
    </row>
    <row r="21" spans="1:10" x14ac:dyDescent="0.45">
      <c r="A21" s="44" t="str">
        <f>HYPERLINK('All products and rates'!T22,'All products and rates'!A22)</f>
        <v>TriMet Hop: Medical Assistant</v>
      </c>
      <c r="B21" s="305" t="str">
        <f>HYPERLINK('All products and rates'!$T22,'All products and rates'!B22)</f>
        <v>customer service</v>
      </c>
      <c r="C21" s="231" t="str">
        <f>'All products and rates'!D22</f>
        <v>Medical Assistant</v>
      </c>
      <c r="D21" s="983"/>
      <c r="E21" s="295" t="str">
        <f>'All products and rates'!G22</f>
        <v>free</v>
      </c>
      <c r="F21" s="230" t="str">
        <f>'All products and rates'!H22</f>
        <v>billed to dept</v>
      </c>
      <c r="G21" s="231" t="str">
        <f>'All products and rates'!K22</f>
        <v>Unlimited trips on regional transit service</v>
      </c>
      <c r="H21" s="983"/>
      <c r="I21" s="983"/>
      <c r="J21" s="308"/>
    </row>
    <row r="22" spans="1:10" ht="25.5" x14ac:dyDescent="0.75">
      <c r="A22" s="10" t="str">
        <f>'All products and rates'!A23</f>
        <v>RIDES</v>
      </c>
      <c r="B22" s="241" t="str">
        <f>'All products and rates'!B23</f>
        <v>Where to acquire</v>
      </c>
      <c r="C22" s="241" t="str">
        <f>'All products and rates'!D23</f>
        <v>Eligibility</v>
      </c>
      <c r="D22" s="241"/>
      <c r="E22" s="241" t="str">
        <f>'All products and rates'!G23</f>
        <v>Rate</v>
      </c>
      <c r="F22" s="241"/>
      <c r="G22" s="241" t="str">
        <f>'All products and rates'!K23</f>
        <v>Description</v>
      </c>
      <c r="H22" s="241"/>
      <c r="I22" s="241"/>
    </row>
    <row r="23" spans="1:10" x14ac:dyDescent="0.45">
      <c r="A23" s="146" t="str">
        <f>HYPERLINK('All products and rates'!T24,'All products and rates'!A24)</f>
        <v>OHSU Carpool app</v>
      </c>
      <c r="B23" s="305" t="str">
        <f>HYPERLINK('All products and rates'!$T24,'All products and rates'!B24)</f>
        <v>ohsu.edu/carpool</v>
      </c>
      <c r="C23" s="301" t="str">
        <f>'All products and rates'!D24</f>
        <v>Rides completed via OHSU Carpool app</v>
      </c>
      <c r="D23" s="978"/>
      <c r="E23" s="286">
        <f>'All products and rates'!G24</f>
        <v>3</v>
      </c>
      <c r="F23" s="243" t="str">
        <f>'All products and rates'!H24</f>
        <v>cash to drive; free to ride</v>
      </c>
      <c r="G23" s="301" t="str">
        <f>'All products and rates'!K24</f>
        <v>Match with rides via app</v>
      </c>
      <c r="H23" s="978"/>
      <c r="I23" s="978"/>
      <c r="J23" s="308"/>
    </row>
    <row r="24" spans="1:10" x14ac:dyDescent="0.45">
      <c r="A24" s="145" t="str">
        <f>HYPERLINK('All products and rates'!T25,'All products and rates'!A25)</f>
        <v>Guaranteed Ride Home</v>
      </c>
      <c r="B24" s="304" t="str">
        <f>HYPERLINK('All products and rates'!$T25,'All products and rates'!B25)</f>
        <v>MyCommute</v>
      </c>
      <c r="C24" s="302" t="str">
        <f>'All products and rates'!D25</f>
        <v>MyCommute member</v>
      </c>
      <c r="D24" s="977"/>
      <c r="E24" s="287" t="str">
        <f>'All products and rates'!G25</f>
        <v>free</v>
      </c>
      <c r="F24" s="234" t="str">
        <f>'All products and rates'!H25</f>
        <v>3 rides per year</v>
      </c>
      <c r="G24" s="236" t="str">
        <f>'All products and rates'!K25</f>
        <v>Ride from work due to personal emergency.</v>
      </c>
      <c r="H24" s="977"/>
      <c r="I24" s="977"/>
      <c r="J24" s="308"/>
    </row>
    <row r="25" spans="1:10" ht="21" x14ac:dyDescent="0.55000000000000004">
      <c r="A25" s="284" t="str">
        <f>HYPERLINK('All products and rates'!T28,'All products and rates'!A28)</f>
        <v>PARKING facilities</v>
      </c>
      <c r="B25" s="4"/>
      <c r="C25" s="81" t="str">
        <f>HYPERLINK('All products and rates'!$T$30,'All products and rates'!$F$29)</f>
        <v>HONK</v>
      </c>
      <c r="D25" s="1493" t="s">
        <v>79</v>
      </c>
      <c r="E25" s="1494"/>
      <c r="F25" s="71" t="s">
        <v>78</v>
      </c>
      <c r="G25" s="11"/>
      <c r="H25" s="11"/>
    </row>
    <row r="26" spans="1:10" ht="29.65" thickBot="1" x14ac:dyDescent="0.6">
      <c r="A26" s="284"/>
      <c r="B26" s="88" t="str">
        <f>'All products and rates'!B30</f>
        <v>Campus</v>
      </c>
      <c r="C26" s="87" t="str">
        <f>'All products and rates'!F30</f>
        <v>Daily</v>
      </c>
      <c r="D26" s="88" t="s">
        <v>82</v>
      </c>
      <c r="E26" s="88" t="str">
        <f>'All products and rates'!H30</f>
        <v>Daily (5+ hours)</v>
      </c>
      <c r="F26" s="832" t="s">
        <v>353</v>
      </c>
      <c r="G26" s="11"/>
      <c r="H26" s="11"/>
    </row>
    <row r="27" spans="1:10" ht="14.65" thickTop="1" x14ac:dyDescent="0.45">
      <c r="A27" s="153" t="str">
        <f>HYPERLINK('All products and rates'!T31,'All products and rates'!A31)</f>
        <v>Neveh Shalom</v>
      </c>
      <c r="B27" s="1358" t="str">
        <f>'All products and rates'!B31</f>
        <v>Marquam Hill via TriMet</v>
      </c>
      <c r="C27" s="1359" t="str">
        <f>'All products and rates'!F31</f>
        <v>Free</v>
      </c>
      <c r="D27" s="1375" t="str">
        <f>'All products and rates'!G31</f>
        <v>N/A</v>
      </c>
      <c r="E27" s="1385" t="str">
        <f>'All products and rates'!H31</f>
        <v>Free</v>
      </c>
      <c r="F27" s="1360" t="s">
        <v>4</v>
      </c>
    </row>
    <row r="28" spans="1:10" x14ac:dyDescent="0.45">
      <c r="A28" s="968" t="str">
        <f>HYPERLINK('All products and rates'!T33,'All products and rates'!A33)</f>
        <v>Garage A</v>
      </c>
      <c r="B28" s="1487" t="str">
        <f>'All products and rates'!B33</f>
        <v>Marquam Hill</v>
      </c>
      <c r="C28" s="1361" t="str">
        <f>'All products and rates'!F33</f>
        <v>N/A</v>
      </c>
      <c r="D28" s="1376" t="str">
        <f>'All products and rates'!G33</f>
        <v>N/A</v>
      </c>
      <c r="E28" s="1386" t="str">
        <f>'All products and rates'!H33</f>
        <v>N/A</v>
      </c>
      <c r="F28" s="1362" t="s">
        <v>4</v>
      </c>
    </row>
    <row r="29" spans="1:10" x14ac:dyDescent="0.45">
      <c r="A29" s="968" t="str">
        <f>HYPERLINK('All products and rates'!T34,'All products and rates'!A34)</f>
        <v>Garage B</v>
      </c>
      <c r="B29" s="1488"/>
      <c r="C29" s="1363" t="str">
        <f>'All products and rates'!F34</f>
        <v>N/A</v>
      </c>
      <c r="D29" s="1377" t="str">
        <f>'All products and rates'!G34</f>
        <v>N/A</v>
      </c>
      <c r="E29" s="1386" t="str">
        <f>'All products and rates'!H34</f>
        <v>N/A</v>
      </c>
      <c r="F29" s="1362" t="s">
        <v>4</v>
      </c>
    </row>
    <row r="30" spans="1:10" x14ac:dyDescent="0.45">
      <c r="A30" s="154" t="str">
        <f>HYPERLINK('All products and rates'!T35,'All products and rates'!A35)</f>
        <v>Garage C</v>
      </c>
      <c r="B30" s="1488"/>
      <c r="C30" s="1361" t="str">
        <f>'All products and rates'!F35</f>
        <v>N/A</v>
      </c>
      <c r="D30" s="1378">
        <f>'All products and rates'!G35</f>
        <v>3</v>
      </c>
      <c r="E30" s="1387" t="str">
        <f>'All products and rates'!H35</f>
        <v>3 hour max</v>
      </c>
      <c r="F30" s="1362" t="s">
        <v>4</v>
      </c>
    </row>
    <row r="31" spans="1:10" x14ac:dyDescent="0.45">
      <c r="A31" s="155" t="str">
        <f>HYPERLINK('All products and rates'!T36,'All products and rates'!A36)</f>
        <v>Garage D</v>
      </c>
      <c r="B31" s="1488"/>
      <c r="C31" s="1365">
        <f>'All products and rates'!F36</f>
        <v>16</v>
      </c>
      <c r="D31" s="1377" t="str">
        <f>'All products and rates'!G36</f>
        <v>N/A</v>
      </c>
      <c r="E31" s="1386" t="str">
        <f>'All products and rates'!H36</f>
        <v>N/A</v>
      </c>
      <c r="F31" s="1362" t="s">
        <v>4</v>
      </c>
    </row>
    <row r="32" spans="1:10" x14ac:dyDescent="0.45">
      <c r="A32" s="968" t="str">
        <f>HYPERLINK('All products and rates'!T37,'All products and rates'!A37)</f>
        <v>Garage E</v>
      </c>
      <c r="B32" s="1488"/>
      <c r="C32" s="1361" t="str">
        <f>'All products and rates'!F37</f>
        <v>N/A</v>
      </c>
      <c r="D32" s="1376" t="str">
        <f>'All products and rates'!G37</f>
        <v>N/A</v>
      </c>
      <c r="E32" s="1386" t="str">
        <f>'All products and rates'!H37</f>
        <v>N/A</v>
      </c>
      <c r="F32" s="1362" t="s">
        <v>4</v>
      </c>
    </row>
    <row r="33" spans="1:9" x14ac:dyDescent="0.45">
      <c r="A33" s="155" t="str">
        <f>HYPERLINK('All products and rates'!T38,'All products and rates'!A38)</f>
        <v>Garage F</v>
      </c>
      <c r="B33" s="1488"/>
      <c r="C33" s="1365">
        <f>'All products and rates'!F38</f>
        <v>16</v>
      </c>
      <c r="D33" s="1379">
        <f>'All products and rates'!G38</f>
        <v>3</v>
      </c>
      <c r="E33" s="1386" t="str">
        <f>'All products and rates'!H38</f>
        <v>5 hour max</v>
      </c>
      <c r="F33" s="1362" t="s">
        <v>4</v>
      </c>
    </row>
    <row r="34" spans="1:9" x14ac:dyDescent="0.45">
      <c r="A34" s="968" t="str">
        <f>HYPERLINK('All products and rates'!T39,'All products and rates'!A39)</f>
        <v>Garage G</v>
      </c>
      <c r="B34" s="1488"/>
      <c r="C34" s="1361" t="str">
        <f>'All products and rates'!F39</f>
        <v>N/A</v>
      </c>
      <c r="D34" s="1376" t="str">
        <f>'All products and rates'!G39</f>
        <v>N/A</v>
      </c>
      <c r="E34" s="1387" t="str">
        <f>'All products and rates'!H39</f>
        <v>N/A</v>
      </c>
      <c r="F34" s="1362" t="s">
        <v>4</v>
      </c>
    </row>
    <row r="35" spans="1:9" x14ac:dyDescent="0.45">
      <c r="A35" s="155" t="str">
        <f>HYPERLINK('All products and rates'!T40,'All products and rates'!A40)</f>
        <v>Garage K</v>
      </c>
      <c r="B35" s="1488"/>
      <c r="C35" s="1365">
        <f>'All products and rates'!F40</f>
        <v>16</v>
      </c>
      <c r="D35" s="1377" t="str">
        <f>'All products and rates'!G40</f>
        <v>N/A</v>
      </c>
      <c r="E35" s="1386" t="str">
        <f>'All products and rates'!H40</f>
        <v>N/A</v>
      </c>
      <c r="F35" s="1362" t="s">
        <v>4</v>
      </c>
    </row>
    <row r="36" spans="1:9" x14ac:dyDescent="0.45">
      <c r="A36" s="154" t="str">
        <f>HYPERLINK('All products and rates'!T41,'All products and rates'!A41)</f>
        <v>Lot 10</v>
      </c>
      <c r="B36" s="1488"/>
      <c r="C36" s="1364">
        <f>'All products and rates'!F41</f>
        <v>16</v>
      </c>
      <c r="D36" s="1376" t="str">
        <f>'All products and rates'!G41</f>
        <v>N/A</v>
      </c>
      <c r="E36" s="1387" t="str">
        <f>'All products and rates'!H41</f>
        <v>N/A</v>
      </c>
      <c r="F36" s="1362" t="s">
        <v>4</v>
      </c>
    </row>
    <row r="37" spans="1:9" x14ac:dyDescent="0.45">
      <c r="A37" s="968" t="str">
        <f>HYPERLINK('All products and rates'!T42,'All products and rates'!A42)</f>
        <v>Lot 20</v>
      </c>
      <c r="B37" s="1488"/>
      <c r="C37" s="1363" t="str">
        <f>'All products and rates'!F42</f>
        <v>N/A</v>
      </c>
      <c r="D37" s="1377" t="str">
        <f>'All products and rates'!G42</f>
        <v>N/A</v>
      </c>
      <c r="E37" s="1386" t="str">
        <f>'All products and rates'!H42</f>
        <v>N/A</v>
      </c>
      <c r="F37" s="1362" t="s">
        <v>4</v>
      </c>
    </row>
    <row r="38" spans="1:9" x14ac:dyDescent="0.45">
      <c r="A38" s="968" t="str">
        <f>HYPERLINK('All products and rates'!T43,'All products and rates'!A43)</f>
        <v>Lot 30</v>
      </c>
      <c r="B38" s="1488"/>
      <c r="C38" s="1361" t="str">
        <f>'All products and rates'!F43</f>
        <v>N/A</v>
      </c>
      <c r="D38" s="1376" t="str">
        <f>'All products and rates'!G43</f>
        <v>N/A</v>
      </c>
      <c r="E38" s="1387" t="str">
        <f>'All products and rates'!H43</f>
        <v>N/A</v>
      </c>
      <c r="F38" s="1362" t="s">
        <v>4</v>
      </c>
    </row>
    <row r="39" spans="1:9" x14ac:dyDescent="0.45">
      <c r="A39" s="155" t="str">
        <f>HYPERLINK('All products and rates'!T44,'All products and rates'!A44)</f>
        <v>Lot 40</v>
      </c>
      <c r="B39" s="1488"/>
      <c r="C39" s="1365">
        <f>'All products and rates'!F44</f>
        <v>16</v>
      </c>
      <c r="D39" s="1379">
        <f>'All products and rates'!G44</f>
        <v>3</v>
      </c>
      <c r="E39" s="1388">
        <f>'All products and rates'!H44</f>
        <v>16</v>
      </c>
      <c r="F39" s="1362" t="s">
        <v>4</v>
      </c>
      <c r="I39" s="12"/>
    </row>
    <row r="40" spans="1:9" x14ac:dyDescent="0.45">
      <c r="A40" s="968" t="str">
        <f>HYPERLINK('All products and rates'!T45,'All products and rates'!A45)</f>
        <v>Lot 50</v>
      </c>
      <c r="B40" s="1488"/>
      <c r="C40" s="1361" t="str">
        <f>'All products and rates'!F45</f>
        <v>N/A</v>
      </c>
      <c r="D40" s="1376" t="str">
        <f>'All products and rates'!G45</f>
        <v>N/A</v>
      </c>
      <c r="E40" s="1387" t="str">
        <f>'All products and rates'!H45</f>
        <v>N/A</v>
      </c>
      <c r="F40" s="1362" t="s">
        <v>4</v>
      </c>
    </row>
    <row r="41" spans="1:9" x14ac:dyDescent="0.45">
      <c r="A41" s="155" t="str">
        <f>HYPERLINK('All products and rates'!T46,'All products and rates'!A46)</f>
        <v>Lot 60</v>
      </c>
      <c r="B41" s="1488"/>
      <c r="C41" s="1363" t="str">
        <f>'All products and rates'!F46</f>
        <v>N/A</v>
      </c>
      <c r="D41" s="1377" t="str">
        <f>'All products and rates'!G46</f>
        <v>N/A</v>
      </c>
      <c r="E41" s="1386" t="str">
        <f>'All products and rates'!H46</f>
        <v>N/A</v>
      </c>
      <c r="F41" s="1366">
        <f>'All products and rates'!F72</f>
        <v>158.08000000000001</v>
      </c>
    </row>
    <row r="42" spans="1:9" x14ac:dyDescent="0.45">
      <c r="A42" s="968" t="str">
        <f>HYPERLINK('All products and rates'!T47,'All products and rates'!A47)</f>
        <v>Lot 70</v>
      </c>
      <c r="B42" s="1488"/>
      <c r="C42" s="1361" t="str">
        <f>'All products and rates'!F47</f>
        <v>N/A</v>
      </c>
      <c r="D42" s="1376" t="str">
        <f>'All products and rates'!G47</f>
        <v>N/A</v>
      </c>
      <c r="E42" s="1387" t="str">
        <f>'All products and rates'!H47</f>
        <v>N/A</v>
      </c>
      <c r="F42" s="1362" t="s">
        <v>4</v>
      </c>
    </row>
    <row r="43" spans="1:9" ht="14.65" thickBot="1" x14ac:dyDescent="0.5">
      <c r="A43" s="1085" t="str">
        <f>HYPERLINK('All products and rates'!T48,'All products and rates'!A48)</f>
        <v>Lot 90</v>
      </c>
      <c r="B43" s="1488"/>
      <c r="C43" s="1367">
        <f>'All products and rates'!F48</f>
        <v>15</v>
      </c>
      <c r="D43" s="1380" t="str">
        <f>'All products and rates'!G48</f>
        <v>N/A</v>
      </c>
      <c r="E43" s="1389" t="str">
        <f>'All products and rates'!H48</f>
        <v>N/A</v>
      </c>
      <c r="F43" s="1368" t="s">
        <v>4</v>
      </c>
    </row>
    <row r="44" spans="1:9" ht="14.65" thickTop="1" x14ac:dyDescent="0.45">
      <c r="A44" s="1086" t="str">
        <f>HYPERLINK('All products and rates'!T49,'All products and rates'!A49)</f>
        <v>3030 Moody Lot</v>
      </c>
      <c r="B44" s="1489" t="str">
        <f>'All products and rates'!B49</f>
        <v>South Waterfront</v>
      </c>
      <c r="C44" s="1369">
        <f>'All products and rates'!F49</f>
        <v>13</v>
      </c>
      <c r="D44" s="1381">
        <f>'All products and rates'!G49</f>
        <v>3</v>
      </c>
      <c r="E44" s="1390">
        <f>'All products and rates'!H49</f>
        <v>16</v>
      </c>
      <c r="F44" s="1370" t="s">
        <v>4</v>
      </c>
    </row>
    <row r="45" spans="1:9" x14ac:dyDescent="0.45">
      <c r="A45" s="968" t="str">
        <f>HYPERLINK('All products and rates'!T50,'All products and rates'!A50)</f>
        <v>3420 Macadam</v>
      </c>
      <c r="B45" s="1488"/>
      <c r="C45" s="1371" t="str">
        <f>'All products and rates'!F50</f>
        <v>N/A</v>
      </c>
      <c r="D45" s="1382" t="str">
        <f>'All products and rates'!G50</f>
        <v>N/A</v>
      </c>
      <c r="E45" s="1391" t="str">
        <f>'All products and rates'!H50</f>
        <v>N/A</v>
      </c>
      <c r="F45" s="1372" t="s">
        <v>4</v>
      </c>
    </row>
    <row r="46" spans="1:9" x14ac:dyDescent="0.45">
      <c r="A46" s="968" t="str">
        <f>HYPERLINK('All products and rates'!T51,'All products and rates'!A51)</f>
        <v>Center for Health and Healing</v>
      </c>
      <c r="B46" s="1488"/>
      <c r="C46" s="1371" t="str">
        <f>'All products and rates'!F51</f>
        <v>N/A</v>
      </c>
      <c r="D46" s="1383" t="s">
        <v>4</v>
      </c>
      <c r="E46" s="1392" t="s">
        <v>4</v>
      </c>
      <c r="F46" s="1372" t="s">
        <v>4</v>
      </c>
    </row>
    <row r="47" spans="1:9" x14ac:dyDescent="0.45">
      <c r="A47" s="154" t="str">
        <f>HYPERLINK('All products and rates'!T52,'All products and rates'!A52)</f>
        <v>Knight Cancer Research Building</v>
      </c>
      <c r="B47" s="1488"/>
      <c r="C47" s="1371" t="str">
        <f>'All products and rates'!F52</f>
        <v>N/A</v>
      </c>
      <c r="D47" s="1378">
        <f>'All products and rates'!G52</f>
        <v>3</v>
      </c>
      <c r="E47" s="1393">
        <f>'All products and rates'!H52</f>
        <v>18</v>
      </c>
      <c r="F47" s="1372" t="s">
        <v>4</v>
      </c>
    </row>
    <row r="48" spans="1:9" x14ac:dyDescent="0.45">
      <c r="A48" s="166" t="str">
        <f>HYPERLINK('All products and rates'!T55,'All products and rates'!A55)</f>
        <v>Macadam Warehouse</v>
      </c>
      <c r="B48" s="1488"/>
      <c r="C48" s="1371" t="str">
        <f>'All products and rates'!F55</f>
        <v>N/A</v>
      </c>
      <c r="D48" s="1383">
        <f>'All products and rates'!G55</f>
        <v>3</v>
      </c>
      <c r="E48" s="1392">
        <f>'All products and rates'!H55</f>
        <v>16</v>
      </c>
      <c r="F48" s="1372" t="s">
        <v>4</v>
      </c>
    </row>
    <row r="49" spans="1:10" x14ac:dyDescent="0.45">
      <c r="A49" s="154" t="str">
        <f>HYPERLINK('All products and rates'!T56,'All products and rates'!A56)</f>
        <v>Robertson Life Sciences Building</v>
      </c>
      <c r="B49" s="1488"/>
      <c r="C49" s="1371" t="str">
        <f>'All products and rates'!F56</f>
        <v>N/A</v>
      </c>
      <c r="D49" s="1378">
        <f>'All products and rates'!G56</f>
        <v>3</v>
      </c>
      <c r="E49" s="1393">
        <f>'All products and rates'!H56</f>
        <v>18</v>
      </c>
      <c r="F49" s="1372" t="s">
        <v>4</v>
      </c>
    </row>
    <row r="50" spans="1:10" x14ac:dyDescent="0.45">
      <c r="A50" s="184" t="str">
        <f>HYPERLINK('All products and rates'!T57,'All products and rates'!A57)</f>
        <v>Rood Family Pavilion</v>
      </c>
      <c r="B50" s="1488"/>
      <c r="C50" s="1363" t="str">
        <f>'All products and rates'!F57</f>
        <v>N/A</v>
      </c>
      <c r="D50" s="1379">
        <f>'All products and rates'!G57</f>
        <v>3</v>
      </c>
      <c r="E50" s="1388">
        <f>'All products and rates'!H57</f>
        <v>18</v>
      </c>
      <c r="F50" s="1366" t="s">
        <v>4</v>
      </c>
    </row>
    <row r="51" spans="1:10" x14ac:dyDescent="0.45">
      <c r="A51" s="154" t="str">
        <f>HYPERLINK('All products and rates'!T58,'All products and rates'!A58)</f>
        <v>Schnitzer Parking Lot</v>
      </c>
      <c r="B51" s="1488"/>
      <c r="C51" s="1364">
        <f>'All products and rates'!F58</f>
        <v>13</v>
      </c>
      <c r="D51" s="1378">
        <f>'All products and rates'!G58</f>
        <v>3</v>
      </c>
      <c r="E51" s="1393">
        <f>'All products and rates'!H58</f>
        <v>13</v>
      </c>
      <c r="F51" s="1362">
        <f>'All products and rates'!F72</f>
        <v>158.08000000000001</v>
      </c>
    </row>
    <row r="52" spans="1:10" ht="14.65" thickBot="1" x14ac:dyDescent="0.5">
      <c r="A52" s="1087" t="str">
        <f>HYPERLINK('All products and rates'!T59,'All products and rates'!A59)</f>
        <v>Whitaker Parking Lot</v>
      </c>
      <c r="B52" s="1490"/>
      <c r="C52" s="1373" t="str">
        <f>'All products and rates'!F59</f>
        <v>N/A</v>
      </c>
      <c r="D52" s="1384" t="str">
        <f>'All products and rates'!G59</f>
        <v>N/A</v>
      </c>
      <c r="E52" s="1394" t="str">
        <f>'All products and rates'!H59</f>
        <v>N/A</v>
      </c>
      <c r="F52" s="1374" t="s">
        <v>4</v>
      </c>
    </row>
    <row r="53" spans="1:10" ht="21.75" thickTop="1" thickBot="1" x14ac:dyDescent="0.7">
      <c r="A53" s="821" t="s">
        <v>184</v>
      </c>
      <c r="B53" s="55" t="s">
        <v>186</v>
      </c>
      <c r="C53" s="64" t="str">
        <f>'All products and rates'!D68</f>
        <v>Description</v>
      </c>
      <c r="D53" s="62"/>
      <c r="E53" s="62" t="str">
        <f>'All products and rates'!F68</f>
        <v>Rate</v>
      </c>
      <c r="F53" s="62"/>
      <c r="G53" s="62" t="str">
        <f>'All products and rates'!P68</f>
        <v>To acquire</v>
      </c>
      <c r="H53" s="62"/>
      <c r="I53" s="64"/>
    </row>
    <row r="54" spans="1:10" ht="14.75" customHeight="1" thickTop="1" x14ac:dyDescent="0.45">
      <c r="A54" s="166" t="str">
        <f>HYPERLINK('All products and rates'!T69,'All products and rates'!A69)</f>
        <v>Motorcycle Parking</v>
      </c>
      <c r="B54" s="1491" t="s">
        <v>185</v>
      </c>
      <c r="C54" s="1119" t="str">
        <f>'All products and rates'!D69</f>
        <v>Requires OHSU Motorcycle permit</v>
      </c>
      <c r="D54" s="954"/>
      <c r="E54" s="965" t="str">
        <f>'All products and rates'!F69</f>
        <v>Free</v>
      </c>
      <c r="F54" s="955"/>
      <c r="G54" s="956" t="str">
        <f>HYPERLINK('All products and rates'!T69,'All products and rates'!P69)</f>
        <v>Request permit here</v>
      </c>
      <c r="H54" s="956"/>
      <c r="I54" s="957"/>
      <c r="J54" s="308"/>
    </row>
    <row r="55" spans="1:10" ht="14.25" customHeight="1" x14ac:dyDescent="0.45">
      <c r="A55" s="154" t="str">
        <f>HYPERLINK('All products and rates'!T70,'All products and rates'!A70)</f>
        <v>Special Reserved (ADA, maternity)</v>
      </c>
      <c r="B55" s="1492"/>
      <c r="C55" s="1120" t="str">
        <f>'All products and rates'!D70</f>
        <v>Requires ADA permit or doctor's note</v>
      </c>
      <c r="D55" s="958"/>
      <c r="E55" s="966">
        <f>'All products and rates'!F70</f>
        <v>66</v>
      </c>
      <c r="F55" s="959" t="str">
        <f>'All products and rates'!G70</f>
        <v>per pay period</v>
      </c>
      <c r="G55" s="960" t="str">
        <f>HYPERLINK('All products and rates'!T70,'All products and rates'!P70)</f>
        <v>Request permit here</v>
      </c>
      <c r="H55" s="960"/>
      <c r="I55" s="961"/>
      <c r="J55" s="308"/>
    </row>
    <row r="56" spans="1:10" ht="14.25" customHeight="1" x14ac:dyDescent="0.45">
      <c r="A56" s="184" t="str">
        <f>HYPERLINK('All products and rates'!T72,'All products and rates'!A72)</f>
        <v>Student parking</v>
      </c>
      <c r="B56" s="1492"/>
      <c r="C56" s="1121" t="str">
        <f>HYPERLINK('All products and rates'!T72,'All products and rates'!D72)</f>
        <v>Requires program approval</v>
      </c>
      <c r="D56" s="962"/>
      <c r="E56" s="965">
        <f>'All products and rates'!F72</f>
        <v>158.08000000000001</v>
      </c>
      <c r="F56" s="963" t="str">
        <f>'All products and rates'!G72</f>
        <v>per month</v>
      </c>
      <c r="G56" s="956" t="str">
        <f>HYPERLINK('All products and rates'!T72,'All products and rates'!P72)</f>
        <v>Request permit here</v>
      </c>
      <c r="H56" s="956"/>
      <c r="I56" s="955"/>
    </row>
    <row r="64" spans="1:10" x14ac:dyDescent="0.45">
      <c r="B64" s="967"/>
    </row>
  </sheetData>
  <sheetProtection sort="0" autoFilter="0"/>
  <mergeCells count="6">
    <mergeCell ref="A1:I1"/>
    <mergeCell ref="B28:B43"/>
    <mergeCell ref="B44:B52"/>
    <mergeCell ref="B2:C2"/>
    <mergeCell ref="B54:B56"/>
    <mergeCell ref="D25:E25"/>
  </mergeCells>
  <conditionalFormatting sqref="C27:F52 E54:E56 F55:F56">
    <cfRule type="containsText" dxfId="49" priority="3" operator="containsText" text="N/A">
      <formula>NOT(ISERROR(SEARCH("N/A",C27)))</formula>
    </cfRule>
  </conditionalFormatting>
  <pageMargins left="0.25" right="0.25" top="0.75" bottom="0.75" header="0.3" footer="0.3"/>
  <pageSetup scale="61" orientation="portrait" horizontalDpi="300" verticalDpi="3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893705"/>
    <pageSetUpPr fitToPage="1"/>
  </sheetPr>
  <dimension ref="A1:G67"/>
  <sheetViews>
    <sheetView showGridLines="0" zoomScaleNormal="100" zoomScaleSheetLayoutView="50" workbookViewId="0">
      <selection activeCell="A3" sqref="A3:XFD3"/>
    </sheetView>
  </sheetViews>
  <sheetFormatPr defaultRowHeight="14.25" x14ac:dyDescent="0.45"/>
  <cols>
    <col min="1" max="1" width="31.796875" customWidth="1"/>
    <col min="2" max="2" width="18.796875" customWidth="1"/>
    <col min="3" max="3" width="17" customWidth="1"/>
    <col min="4" max="4" width="19.796875" customWidth="1"/>
    <col min="5" max="5" width="15.19921875" customWidth="1"/>
    <col min="6" max="6" width="17.86328125" customWidth="1"/>
    <col min="7" max="7" width="43.6640625" customWidth="1"/>
  </cols>
  <sheetData>
    <row r="1" spans="1:7" ht="29.25" customHeight="1" x14ac:dyDescent="1">
      <c r="A1" s="1499" t="s">
        <v>172</v>
      </c>
      <c r="B1" s="1499"/>
      <c r="C1" s="1499"/>
      <c r="D1" s="1499"/>
      <c r="E1" s="1499"/>
      <c r="F1" s="1499"/>
      <c r="G1" s="1499"/>
    </row>
    <row r="2" spans="1:7" ht="21.75" customHeight="1" x14ac:dyDescent="0.5">
      <c r="A2" s="321" t="str">
        <f>'All products and rates'!A2</f>
        <v>Updated:</v>
      </c>
      <c r="B2" s="1480">
        <f ca="1">TODAY()</f>
        <v>46232</v>
      </c>
      <c r="C2" s="1480"/>
      <c r="D2" s="67"/>
      <c r="E2" s="67"/>
      <c r="F2" s="67"/>
      <c r="G2" s="67"/>
    </row>
    <row r="3" spans="1:7" x14ac:dyDescent="0.45">
      <c r="A3" t="str">
        <f>'All products and rates'!A4</f>
        <v>Click on each program or product for more information.</v>
      </c>
    </row>
    <row r="4" spans="1:7" ht="27" customHeight="1" x14ac:dyDescent="0.75">
      <c r="A4" s="1166" t="str">
        <f>'All products and rates'!A5</f>
        <v>BIKE AND WALK</v>
      </c>
      <c r="B4" s="239" t="str">
        <f>'All products and rates'!B5</f>
        <v>Where to acquire</v>
      </c>
      <c r="C4" s="239" t="str">
        <f>'All products and rates'!D5</f>
        <v>Eligibility</v>
      </c>
      <c r="D4" s="239"/>
      <c r="E4" s="239" t="str">
        <f>'All products and rates'!G5</f>
        <v>Rate</v>
      </c>
      <c r="F4" s="239"/>
      <c r="G4" s="1122" t="str">
        <f>'All products and rates'!K5</f>
        <v>Description</v>
      </c>
    </row>
    <row r="5" spans="1:7" x14ac:dyDescent="0.45">
      <c r="A5" s="1167" t="str">
        <f>HYPERLINK('All products and rates'!$T6,'All products and rates'!A6)</f>
        <v>Bike Valet</v>
      </c>
      <c r="B5" s="304" t="str">
        <f>HYPERLINK('All products and rates'!$T6,'All products and rates'!B6)</f>
        <v>Go By Bike</v>
      </c>
      <c r="C5" s="236" t="str">
        <f>'All products and rates'!D6</f>
        <v>General public</v>
      </c>
      <c r="D5" s="977"/>
      <c r="E5" s="238" t="str">
        <f>'All products and rates'!G6</f>
        <v>free</v>
      </c>
      <c r="F5" s="234"/>
      <c r="G5" s="1123" t="str">
        <f>'All products and rates'!K6</f>
        <v>Weekdays 5:30am-9:30pm at South Waterfront tram terminal</v>
      </c>
    </row>
    <row r="6" spans="1:7" x14ac:dyDescent="0.45">
      <c r="A6" s="1168" t="str">
        <f>HYPERLINK('All products and rates'!T7,'All products and rates'!A7)</f>
        <v>Cash incentive to walk</v>
      </c>
      <c r="B6" s="305" t="str">
        <f>HYPERLINK('All products and rates'!$T7,'All products and rates'!B7)</f>
        <v>MyCommute</v>
      </c>
      <c r="C6" s="301" t="str">
        <f>'All products and rates'!D7</f>
        <v>OHSU members at eligible OHSU sites</v>
      </c>
      <c r="D6" s="978"/>
      <c r="E6" s="296">
        <f>'All products and rates'!G7</f>
        <v>1.5</v>
      </c>
      <c r="F6" s="243" t="str">
        <f>'All products and rates'!H7</f>
        <v>incentive per weekday</v>
      </c>
      <c r="G6" s="1124" t="str">
        <f>'All products and rates'!K7</f>
        <v>Log eligible inbound weekday trips on MyCommute</v>
      </c>
    </row>
    <row r="7" spans="1:7" x14ac:dyDescent="0.45">
      <c r="A7" s="1169" t="str">
        <f>HYPERLINK('All products and rates'!T8,'All products and rates'!A8)</f>
        <v>Cash incentive to bike or scooter</v>
      </c>
      <c r="B7" s="306" t="str">
        <f>HYPERLINK('All products and rates'!$T8,'All products and rates'!B8)</f>
        <v>MyCommute</v>
      </c>
      <c r="C7" s="236" t="str">
        <f>'All products and rates'!D8</f>
        <v>OHSU members at eligible OHSU sites</v>
      </c>
      <c r="D7" s="977"/>
      <c r="E7" s="297">
        <f>'All products and rates'!G8</f>
        <v>3</v>
      </c>
      <c r="F7" s="234" t="str">
        <f>'All products and rates'!H8</f>
        <v>incentive per weekday</v>
      </c>
      <c r="G7" s="1123" t="str">
        <f>'All products and rates'!K8</f>
        <v>Log eligible inbound weekday trips on MyCommute</v>
      </c>
    </row>
    <row r="8" spans="1:7" x14ac:dyDescent="0.45">
      <c r="A8" s="1168" t="str">
        <f>HYPERLINK('All products and rates'!T9,'All products and rates'!A9)</f>
        <v>Facility: Marquam Hill</v>
      </c>
      <c r="B8" s="305" t="str">
        <f>HYPERLINK('All products and rates'!$T9,'All products and rates'!B9)</f>
        <v>ohsu.edu/bike</v>
      </c>
      <c r="C8" s="301" t="str">
        <f>'All products and rates'!D9</f>
        <v>OHSU badge and active permit</v>
      </c>
      <c r="D8" s="978"/>
      <c r="E8" s="298" t="str">
        <f>'All products and rates'!G9</f>
        <v>free</v>
      </c>
      <c r="F8" s="243" t="str">
        <f>'All products and rates'!H9</f>
        <v>with permit</v>
      </c>
      <c r="G8" s="1124" t="str">
        <f>'All products and rates'!K9</f>
        <v>Badge-access bike parking</v>
      </c>
    </row>
    <row r="9" spans="1:7" x14ac:dyDescent="0.45">
      <c r="A9" s="1169" t="str">
        <f>HYPERLINK('All products and rates'!T10,'All products and rates'!A10)</f>
        <v>Facility: South Waterfront</v>
      </c>
      <c r="B9" s="306" t="str">
        <f>HYPERLINK('All products and rates'!$T10,'All products and rates'!B10)</f>
        <v>ohsu.edu/bike</v>
      </c>
      <c r="C9" s="236" t="str">
        <f>'All products and rates'!D10</f>
        <v>OHSU badge and active permit</v>
      </c>
      <c r="D9" s="977"/>
      <c r="E9" s="1006">
        <f>'All products and rates'!G10</f>
        <v>2.31</v>
      </c>
      <c r="F9" s="234" t="str">
        <f>'All products and rates'!H10</f>
        <v>cost per pay period</v>
      </c>
      <c r="G9" s="1123" t="str">
        <f>'All products and rates'!K10</f>
        <v>Badge-access bike parking, shower, towel, locker</v>
      </c>
    </row>
    <row r="10" spans="1:7" x14ac:dyDescent="0.45">
      <c r="A10" s="1168" t="str">
        <f>HYPERLINK('All products and rates'!T11,'All products and rates'!A11)</f>
        <v>Loaner Bike</v>
      </c>
      <c r="B10" s="305" t="str">
        <f>HYPERLINK('All products and rates'!$T11,'All products and rates'!B11)</f>
        <v>Go By Bike</v>
      </c>
      <c r="C10" s="301" t="str">
        <f>'All products and rates'!D11</f>
        <v>OHSU email and waitlist call off</v>
      </c>
      <c r="D10" s="978"/>
      <c r="E10" s="298" t="str">
        <f>'All products and rates'!G11</f>
        <v>free</v>
      </c>
      <c r="F10" s="243" t="str">
        <f>'All products and rates'!H11</f>
        <v>30 day loan</v>
      </c>
      <c r="G10" s="1124" t="str">
        <f>'All products and rates'!K11</f>
        <v>Loaner bike, equipment and voucher</v>
      </c>
    </row>
    <row r="11" spans="1:7" x14ac:dyDescent="0.45">
      <c r="A11" s="1169" t="str">
        <f>HYPERLINK('All products and rates'!T12,'All products and rates'!A12)</f>
        <v>Loaner E-Bike</v>
      </c>
      <c r="B11" s="306" t="str">
        <f>HYPERLINK('All products and rates'!$T12,'All products and rates'!B12)</f>
        <v>Go By Bike</v>
      </c>
      <c r="C11" s="236" t="str">
        <f>'All products and rates'!D12</f>
        <v>OHSU email and waitlist call off</v>
      </c>
      <c r="D11" s="977"/>
      <c r="E11" s="238" t="str">
        <f>'All products and rates'!G12</f>
        <v>free</v>
      </c>
      <c r="F11" s="234" t="str">
        <f>'All products and rates'!H12</f>
        <v>14 day loan</v>
      </c>
      <c r="G11" s="1123" t="str">
        <f>'All products and rates'!K12</f>
        <v>Loaner e-bike, equipment and voucher</v>
      </c>
    </row>
    <row r="12" spans="1:7" x14ac:dyDescent="0.45">
      <c r="A12" s="1168" t="str">
        <f>HYPERLINK('All products and rates'!T13,'All products and rates'!A13)</f>
        <v>Subsidy: Bike</v>
      </c>
      <c r="B12" s="305" t="str">
        <f>HYPERLINK('All products and rates'!$T13,'All products and rates'!B13)</f>
        <v>customer service</v>
      </c>
      <c r="C12" s="301" t="str">
        <f>'All products and rates'!D13</f>
        <v>OHSU email and eligible purchase at partner shops</v>
      </c>
      <c r="D12" s="978"/>
      <c r="E12" s="286">
        <f>'All products and rates'!G13</f>
        <v>100</v>
      </c>
      <c r="F12" s="243" t="str">
        <f>'All products and rates'!H13</f>
        <v>one time voucher</v>
      </c>
      <c r="G12" s="1124" t="str">
        <f>'All products and rates'!K13</f>
        <v xml:space="preserve">For purchase of a bike for an member's OHSU commute </v>
      </c>
    </row>
    <row r="13" spans="1:7" x14ac:dyDescent="0.45">
      <c r="A13" s="1169" t="str">
        <f>HYPERLINK('All products and rates'!T14,'All products and rates'!A14)</f>
        <v>Subsidy: E-Bike</v>
      </c>
      <c r="B13" s="306" t="str">
        <f>HYPERLINK('All products and rates'!$T14,'All products and rates'!B14)</f>
        <v>customer service</v>
      </c>
      <c r="C13" s="236" t="str">
        <f>'All products and rates'!D14</f>
        <v>OHSU email and eligible purchase at partner shops</v>
      </c>
      <c r="D13" s="977"/>
      <c r="E13" s="300">
        <f>'All products and rates'!G14</f>
        <v>200</v>
      </c>
      <c r="F13" s="234" t="str">
        <f>'All products and rates'!H14</f>
        <v>one time voucher</v>
      </c>
      <c r="G13" s="1123" t="str">
        <f>'All products and rates'!K14</f>
        <v xml:space="preserve">For purchase of an e- bike for an member's OHSU commute </v>
      </c>
    </row>
    <row r="14" spans="1:7" ht="25.5" x14ac:dyDescent="0.75">
      <c r="A14" s="1170" t="str">
        <f>'All products and rates'!A15</f>
        <v>PUBLIC TRANSIT</v>
      </c>
      <c r="B14" s="240" t="str">
        <f>'All products and rates'!B15</f>
        <v>Where to acquire</v>
      </c>
      <c r="C14" s="240" t="str">
        <f>'All products and rates'!D15</f>
        <v>Eligibility</v>
      </c>
      <c r="D14" s="240"/>
      <c r="E14" s="240" t="str">
        <f>'All products and rates'!G15</f>
        <v>Rate</v>
      </c>
      <c r="F14" s="240"/>
      <c r="G14" s="1125" t="str">
        <f>'All products and rates'!K15</f>
        <v>Description</v>
      </c>
    </row>
    <row r="15" spans="1:7" x14ac:dyDescent="0.45">
      <c r="A15" s="1171" t="str">
        <f>HYPERLINK('All products and rates'!T16,'All products and rates'!A16)</f>
        <v>Cash incentive to ride transit</v>
      </c>
      <c r="B15" s="305" t="str">
        <f>HYPERLINK('All products and rates'!$T16,'All products and rates'!B16)</f>
        <v>MyCommute</v>
      </c>
      <c r="C15" s="233" t="str">
        <f>'All products and rates'!D16</f>
        <v>OHSU members at eligible OHSU sites</v>
      </c>
      <c r="D15" s="979"/>
      <c r="E15" s="289">
        <f>'All products and rates'!G16</f>
        <v>1.5</v>
      </c>
      <c r="F15" s="217" t="str">
        <f>'All products and rates'!H16</f>
        <v>incentive per weekday</v>
      </c>
      <c r="G15" s="1126" t="str">
        <f>'All products and rates'!K16</f>
        <v>Log eligible inbound weekday trips on MyCommute</v>
      </c>
    </row>
    <row r="16" spans="1:7" x14ac:dyDescent="0.45">
      <c r="A16" s="1172" t="str">
        <f>HYPERLINK('All products and rates'!T17,'All products and rates'!A17)</f>
        <v>C-Tran Express Hop</v>
      </c>
      <c r="B16" s="304" t="str">
        <f>HYPERLINK('All products and rates'!$T17,'All products and rates'!B17)</f>
        <v>customer service</v>
      </c>
      <c r="C16" s="235" t="str">
        <f>'All products and rates'!D17</f>
        <v>OHSU badge</v>
      </c>
      <c r="D16" s="980"/>
      <c r="E16" s="1005">
        <f>'All products and rates'!G17</f>
        <v>385</v>
      </c>
      <c r="F16" s="222" t="str">
        <f>'All products and rates'!H17</f>
        <v>cost per transit year</v>
      </c>
      <c r="G16" s="1127" t="str">
        <f>'All products and rates'!K17</f>
        <v>Vancouver to Portland rush hour transit service</v>
      </c>
    </row>
    <row r="17" spans="1:7" x14ac:dyDescent="0.45">
      <c r="A17" s="1173" t="str">
        <f>HYPERLINK('All products and rates'!T18,'All products and rates'!A18)</f>
        <v>Portland Aerial Tram</v>
      </c>
      <c r="B17" s="305" t="str">
        <f>HYPERLINK('All products and rates'!$T18,'All products and rates'!B18)</f>
        <v>onsite</v>
      </c>
      <c r="C17" s="226" t="str">
        <f>'All products and rates'!D18</f>
        <v>OHSU badge or patient pass</v>
      </c>
      <c r="D17" s="981" t="s">
        <v>207</v>
      </c>
      <c r="E17" s="291" t="str">
        <f>'All products and rates'!G18</f>
        <v>free</v>
      </c>
      <c r="F17" s="225" t="str">
        <f>'All products and rates'!H18</f>
        <v>OHSU badge is fare</v>
      </c>
      <c r="G17" s="1128" t="str">
        <f>'All products and rates'!K18</f>
        <v>Connects Marquam Hill, South Waterfront</v>
      </c>
    </row>
    <row r="18" spans="1:7" ht="15.75" customHeight="1" x14ac:dyDescent="0.45">
      <c r="A18" s="1174" t="str">
        <f>HYPERLINK('All products and rates'!T19,'All products and rates'!A19)</f>
        <v>Portland Streetcar</v>
      </c>
      <c r="B18" s="304" t="str">
        <f>HYPERLINK('All products and rates'!$T19,'All products and rates'!B19)</f>
        <v>customer service</v>
      </c>
      <c r="C18" s="228" t="str">
        <f>'All products and rates'!D19</f>
        <v>OHSU badge</v>
      </c>
      <c r="D18" s="982"/>
      <c r="E18" s="292" t="str">
        <f>'All products and rates'!G19</f>
        <v>free</v>
      </c>
      <c r="F18" s="128" t="str">
        <f>'All products and rates'!H19</f>
        <v>OHSU badge is fare</v>
      </c>
      <c r="G18" s="1129" t="str">
        <f>'All products and rates'!K19</f>
        <v>Unlimited trips on central Portland transit service</v>
      </c>
    </row>
    <row r="19" spans="1:7" x14ac:dyDescent="0.45">
      <c r="A19" s="1173" t="str">
        <f>HYPERLINK('All products and rates'!T20,'All products and rates'!A20)</f>
        <v>TriMet Hop</v>
      </c>
      <c r="B19" s="305" t="str">
        <f>HYPERLINK('All products and rates'!$T20,'All products and rates'!B20)</f>
        <v>customer service</v>
      </c>
      <c r="C19" s="226" t="str">
        <f>'All products and rates'!D20</f>
        <v>OHSU badge</v>
      </c>
      <c r="D19" s="981"/>
      <c r="E19" s="1003">
        <f>'All products and rates'!G20</f>
        <v>50</v>
      </c>
      <c r="F19" s="225" t="str">
        <f>'All products and rates'!H20</f>
        <v>per transit year</v>
      </c>
      <c r="G19" s="1128" t="str">
        <f>'All products and rates'!K20</f>
        <v>Unlimited trips on regional transit service</v>
      </c>
    </row>
    <row r="20" spans="1:7" ht="25.5" x14ac:dyDescent="0.75">
      <c r="A20" s="1175" t="str">
        <f>'All products and rates'!A23</f>
        <v>RIDES</v>
      </c>
      <c r="B20" s="241" t="str">
        <f>'All products and rates'!B23</f>
        <v>Where to acquire</v>
      </c>
      <c r="C20" s="241" t="str">
        <f>'All products and rates'!D23</f>
        <v>Eligibility</v>
      </c>
      <c r="D20" s="241"/>
      <c r="E20" s="241" t="str">
        <f>'All products and rates'!G23</f>
        <v>Rate</v>
      </c>
      <c r="F20" s="241"/>
      <c r="G20" s="1130" t="str">
        <f>'All products and rates'!K23</f>
        <v>Description</v>
      </c>
    </row>
    <row r="21" spans="1:7" x14ac:dyDescent="0.45">
      <c r="A21" s="1168" t="str">
        <f>HYPERLINK('All products and rates'!T24,'All products and rates'!A24)</f>
        <v>OHSU Carpool app</v>
      </c>
      <c r="B21" s="305" t="str">
        <f>HYPERLINK('All products and rates'!$T24,'All products and rates'!B24)</f>
        <v>ohsu.edu/carpool</v>
      </c>
      <c r="C21" s="301" t="str">
        <f>'All products and rates'!D24</f>
        <v>Rides completed via OHSU Carpool app</v>
      </c>
      <c r="D21" s="978"/>
      <c r="E21" s="286">
        <f>'All products and rates'!G24</f>
        <v>3</v>
      </c>
      <c r="F21" s="243" t="str">
        <f>'All products and rates'!H24</f>
        <v>cash to drive; free to ride</v>
      </c>
      <c r="G21" s="1124" t="str">
        <f>'All products and rates'!K24</f>
        <v>Match with rides via app</v>
      </c>
    </row>
    <row r="22" spans="1:7" x14ac:dyDescent="0.45">
      <c r="A22" s="1167" t="str">
        <f>HYPERLINK('All products and rates'!T25,'All products and rates'!A25)</f>
        <v>Guaranteed Ride Home</v>
      </c>
      <c r="B22" s="304" t="str">
        <f>HYPERLINK('All products and rates'!$T25,'All products and rates'!B25)</f>
        <v>MyCommute</v>
      </c>
      <c r="C22" s="302" t="str">
        <f>'All products and rates'!D25</f>
        <v>MyCommute member</v>
      </c>
      <c r="D22" s="977"/>
      <c r="E22" s="287" t="str">
        <f>'All products and rates'!G25</f>
        <v>free</v>
      </c>
      <c r="F22" s="234" t="str">
        <f>'All products and rates'!H25</f>
        <v>3 rides per year</v>
      </c>
      <c r="G22" s="1123" t="str">
        <f>'All products and rates'!K25</f>
        <v>Ride from work due to personal emergency.</v>
      </c>
    </row>
    <row r="23" spans="1:7" x14ac:dyDescent="0.45">
      <c r="A23" s="1168" t="str">
        <f>HYPERLINK('All products and rates'!T26,'All products and rates'!A26)</f>
        <v>Lyft Off</v>
      </c>
      <c r="B23" s="305" t="str">
        <f>HYPERLINK('All products and rates'!$T26,'All products and rates'!B26)</f>
        <v>o2.ohsu.edu/lyftoff</v>
      </c>
      <c r="C23" s="303" t="str">
        <f>'All products and rates'!D26</f>
        <v>9pm-5:30am to/from campus</v>
      </c>
      <c r="D23" s="978"/>
      <c r="E23" s="288">
        <f>'All products and rates'!G26</f>
        <v>20</v>
      </c>
      <c r="F23" s="243" t="str">
        <f>'All products and rates'!H26</f>
        <v>credit per shift</v>
      </c>
      <c r="G23" s="1124" t="str">
        <f>'All products and rates'!K26</f>
        <v>9pm-5:30am for eligible trips.</v>
      </c>
    </row>
    <row r="24" spans="1:7" ht="21" x14ac:dyDescent="0.55000000000000004">
      <c r="A24" s="1176" t="str">
        <f>HYPERLINK('All products and rates'!T28,'All products and rates'!A28)</f>
        <v>PARKING facilities</v>
      </c>
      <c r="B24" s="4"/>
      <c r="C24" s="81" t="str">
        <f>HYPERLINK('All products and rates'!$T$30,'All products and rates'!$F$29)</f>
        <v>HONK</v>
      </c>
      <c r="D24" s="1493" t="s">
        <v>79</v>
      </c>
      <c r="E24" s="1494"/>
      <c r="F24" s="71" t="s">
        <v>78</v>
      </c>
      <c r="G24" s="1131"/>
    </row>
    <row r="25" spans="1:7" ht="24" customHeight="1" x14ac:dyDescent="0.45">
      <c r="A25" s="1177"/>
      <c r="B25" s="4"/>
      <c r="C25" s="65" t="s">
        <v>149</v>
      </c>
      <c r="D25" s="1478" t="s">
        <v>164</v>
      </c>
      <c r="E25" s="1498"/>
      <c r="F25" s="61"/>
      <c r="G25" s="1132"/>
    </row>
    <row r="26" spans="1:7" x14ac:dyDescent="0.45">
      <c r="A26" s="1177"/>
      <c r="B26" s="4"/>
      <c r="C26" s="65"/>
      <c r="D26" s="62"/>
      <c r="E26" s="62"/>
      <c r="F26" s="61"/>
      <c r="G26" s="1132"/>
    </row>
    <row r="27" spans="1:7" ht="16.149999999999999" thickBot="1" x14ac:dyDescent="0.55000000000000004">
      <c r="A27" s="1178" t="str">
        <f>'All products and rates'!A30</f>
        <v>Facility</v>
      </c>
      <c r="B27" s="82" t="str">
        <f>'All products and rates'!B30</f>
        <v>Campus</v>
      </c>
      <c r="C27" s="83" t="str">
        <f>'All products and rates'!F30</f>
        <v>Daily</v>
      </c>
      <c r="D27" s="84" t="s">
        <v>82</v>
      </c>
      <c r="E27" s="84" t="str">
        <f>'All products and rates'!H30</f>
        <v>Daily (5+ hours)</v>
      </c>
      <c r="F27" s="85" t="s">
        <v>165</v>
      </c>
      <c r="G27" s="1132"/>
    </row>
    <row r="28" spans="1:7" ht="15" thickTop="1" thickBot="1" x14ac:dyDescent="0.5">
      <c r="A28" s="1179" t="str">
        <f>HYPERLINK('All products and rates'!T31,'All products and rates'!A31)</f>
        <v>Neveh Shalom</v>
      </c>
      <c r="B28" s="536" t="s">
        <v>88</v>
      </c>
      <c r="C28" s="713" t="str">
        <f>'All products and rates'!F31</f>
        <v>Free</v>
      </c>
      <c r="D28" s="736" t="str">
        <f>'All products and rates'!G31</f>
        <v>N/A</v>
      </c>
      <c r="E28" s="737" t="str">
        <f>'All products and rates'!H31</f>
        <v>Free</v>
      </c>
      <c r="F28" s="553" t="str">
        <f>'All products and rates'!R31</f>
        <v>Free</v>
      </c>
      <c r="G28" s="1132"/>
    </row>
    <row r="29" spans="1:7" ht="15" customHeight="1" thickTop="1" thickBot="1" x14ac:dyDescent="0.5">
      <c r="A29" s="1180" t="str">
        <f>HYPERLINK('All products and rates'!T32,'All products and rates'!A32)</f>
        <v>After 1pm</v>
      </c>
      <c r="B29" s="539" t="s">
        <v>230</v>
      </c>
      <c r="C29" s="714" t="str">
        <f>'All products and rates'!F32</f>
        <v>N/A</v>
      </c>
      <c r="D29" s="738" t="str">
        <f>'All products and rates'!G32</f>
        <v>N/A</v>
      </c>
      <c r="E29" s="739" t="str">
        <f>'All products and rates'!H32</f>
        <v>N/A</v>
      </c>
      <c r="F29" s="1398" t="str">
        <f>'All products and rates'!R32</f>
        <v>N/A</v>
      </c>
      <c r="G29" s="1132"/>
    </row>
    <row r="30" spans="1:7" ht="15" customHeight="1" thickTop="1" x14ac:dyDescent="0.45">
      <c r="A30" s="1168" t="str">
        <f>HYPERLINK('All products and rates'!T33,'All products and rates'!A33)</f>
        <v>Garage A</v>
      </c>
      <c r="B30" s="1500" t="s">
        <v>8</v>
      </c>
      <c r="C30" s="715" t="str">
        <f>'All products and rates'!F33</f>
        <v>N/A</v>
      </c>
      <c r="D30" s="740" t="str">
        <f>'All products and rates'!G33</f>
        <v>N/A</v>
      </c>
      <c r="E30" s="741" t="str">
        <f>'All products and rates'!H33</f>
        <v>N/A</v>
      </c>
      <c r="F30" s="1399">
        <f>'All products and rates'!R33</f>
        <v>123.06</v>
      </c>
      <c r="G30" s="1132"/>
    </row>
    <row r="31" spans="1:7" ht="15" customHeight="1" x14ac:dyDescent="0.45">
      <c r="A31" s="1181" t="str">
        <f>HYPERLINK('All products and rates'!T34,'All products and rates'!A34)</f>
        <v>Garage B</v>
      </c>
      <c r="B31" s="1501"/>
      <c r="C31" s="716" t="str">
        <f>'All products and rates'!F34</f>
        <v>N/A</v>
      </c>
      <c r="D31" s="742" t="str">
        <f>'All products and rates'!G34</f>
        <v>N/A</v>
      </c>
      <c r="E31" s="743" t="str">
        <f>'All products and rates'!H34</f>
        <v>N/A</v>
      </c>
      <c r="F31" s="1400" t="str">
        <f>'All products and rates'!R34</f>
        <v>N/A</v>
      </c>
      <c r="G31" s="1132"/>
    </row>
    <row r="32" spans="1:7" ht="15" customHeight="1" x14ac:dyDescent="0.45">
      <c r="A32" s="1182" t="str">
        <f>HYPERLINK('All products and rates'!T35,'All products and rates'!A35)</f>
        <v>Garage C</v>
      </c>
      <c r="B32" s="1501"/>
      <c r="C32" s="717" t="str">
        <f>'All products and rates'!F35</f>
        <v>N/A</v>
      </c>
      <c r="D32" s="744">
        <f>'All products and rates'!G35</f>
        <v>3</v>
      </c>
      <c r="E32" s="745" t="str">
        <f>'All products and rates'!H35</f>
        <v>3 hour max</v>
      </c>
      <c r="F32" s="1401" t="str">
        <f>'All products and rates'!R35</f>
        <v>N/A</v>
      </c>
      <c r="G32" s="1132"/>
    </row>
    <row r="33" spans="1:7" ht="15" customHeight="1" x14ac:dyDescent="0.45">
      <c r="A33" s="1183" t="str">
        <f>HYPERLINK('All products and rates'!T36,'All products and rates'!A36)</f>
        <v>Garage D</v>
      </c>
      <c r="B33" s="1501"/>
      <c r="C33" s="718">
        <f>'All products and rates'!F36</f>
        <v>16</v>
      </c>
      <c r="D33" s="746" t="str">
        <f>'All products and rates'!G36</f>
        <v>N/A</v>
      </c>
      <c r="E33" s="747" t="str">
        <f>'All products and rates'!H36</f>
        <v>N/A</v>
      </c>
      <c r="F33" s="1402" t="str">
        <f>'All products and rates'!R36</f>
        <v>N/A</v>
      </c>
      <c r="G33" s="1132"/>
    </row>
    <row r="34" spans="1:7" ht="15" customHeight="1" x14ac:dyDescent="0.45">
      <c r="A34" s="1182" t="str">
        <f>HYPERLINK('All products and rates'!T37,'All products and rates'!A37)</f>
        <v>Garage E</v>
      </c>
      <c r="B34" s="1501"/>
      <c r="C34" s="719" t="str">
        <f>'All products and rates'!F37</f>
        <v>N/A</v>
      </c>
      <c r="D34" s="742" t="str">
        <f>'All products and rates'!G37</f>
        <v>N/A</v>
      </c>
      <c r="E34" s="743" t="str">
        <f>'All products and rates'!H37</f>
        <v>N/A</v>
      </c>
      <c r="F34" s="1403" t="str">
        <f>'All products and rates'!R37</f>
        <v>N/A</v>
      </c>
      <c r="G34" s="1132"/>
    </row>
    <row r="35" spans="1:7" ht="15" customHeight="1" x14ac:dyDescent="0.45">
      <c r="A35" s="1183" t="str">
        <f>HYPERLINK('All products and rates'!T38,'All products and rates'!A38)</f>
        <v>Garage F</v>
      </c>
      <c r="B35" s="1501"/>
      <c r="C35" s="718">
        <f>'All products and rates'!F38</f>
        <v>16</v>
      </c>
      <c r="D35" s="748">
        <f>'All products and rates'!G38</f>
        <v>3</v>
      </c>
      <c r="E35" s="749" t="str">
        <f>'All products and rates'!H38</f>
        <v>5 hour max</v>
      </c>
      <c r="F35" s="1404">
        <f>'All products and rates'!R38</f>
        <v>110.76</v>
      </c>
      <c r="G35" s="1132"/>
    </row>
    <row r="36" spans="1:7" ht="15" customHeight="1" x14ac:dyDescent="0.45">
      <c r="A36" s="1181" t="str">
        <f>HYPERLINK('All products and rates'!T39,'All products and rates'!A39)</f>
        <v>Garage G</v>
      </c>
      <c r="B36" s="1501"/>
      <c r="C36" s="719" t="str">
        <f>'All products and rates'!F39</f>
        <v>N/A</v>
      </c>
      <c r="D36" s="780" t="str">
        <f>'All products and rates'!G39</f>
        <v>N/A</v>
      </c>
      <c r="E36" s="781" t="str">
        <f>'All products and rates'!H39</f>
        <v>N/A</v>
      </c>
      <c r="F36" s="1405" t="str">
        <f>'All products and rates'!R39</f>
        <v>N/A</v>
      </c>
      <c r="G36" s="1132"/>
    </row>
    <row r="37" spans="1:7" ht="15" customHeight="1" x14ac:dyDescent="0.45">
      <c r="A37" s="1183" t="str">
        <f>HYPERLINK('All products and rates'!T40,'All products and rates'!A40)</f>
        <v>Garage K</v>
      </c>
      <c r="B37" s="1501"/>
      <c r="C37" s="718">
        <f>'All products and rates'!F40</f>
        <v>16</v>
      </c>
      <c r="D37" s="782" t="str">
        <f>'All products and rates'!G40</f>
        <v>N/A</v>
      </c>
      <c r="E37" s="783" t="str">
        <f>'All products and rates'!H40</f>
        <v>N/A</v>
      </c>
      <c r="F37" s="1406" t="str">
        <f>'All products and rates'!R40</f>
        <v>N/A</v>
      </c>
      <c r="G37" s="1132"/>
    </row>
    <row r="38" spans="1:7" ht="15" customHeight="1" x14ac:dyDescent="0.45">
      <c r="A38" s="1182" t="str">
        <f>HYPERLINK('All products and rates'!T41,'All products and rates'!A41)</f>
        <v>Lot 10</v>
      </c>
      <c r="B38" s="1501"/>
      <c r="C38" s="720">
        <f>'All products and rates'!F41</f>
        <v>16</v>
      </c>
      <c r="D38" s="752" t="str">
        <f>'All products and rates'!G41</f>
        <v>N/A</v>
      </c>
      <c r="E38" s="753" t="str">
        <f>'All products and rates'!H41</f>
        <v>N/A</v>
      </c>
      <c r="F38" s="1407">
        <f>'All products and rates'!R41</f>
        <v>123.06</v>
      </c>
      <c r="G38" s="1132"/>
    </row>
    <row r="39" spans="1:7" ht="15" customHeight="1" x14ac:dyDescent="0.45">
      <c r="A39" s="1183" t="str">
        <f>HYPERLINK('All products and rates'!T42,'All products and rates'!A42)</f>
        <v>Lot 20</v>
      </c>
      <c r="B39" s="1501"/>
      <c r="C39" s="721" t="str">
        <f>'All products and rates'!F42</f>
        <v>N/A</v>
      </c>
      <c r="D39" s="752" t="str">
        <f>'All products and rates'!G42</f>
        <v>N/A</v>
      </c>
      <c r="E39" s="753" t="str">
        <f>'All products and rates'!H42</f>
        <v>N/A</v>
      </c>
      <c r="F39" s="1400" t="str">
        <f>'All products and rates'!R42</f>
        <v>N/A</v>
      </c>
      <c r="G39" s="1132"/>
    </row>
    <row r="40" spans="1:7" ht="15" customHeight="1" x14ac:dyDescent="0.45">
      <c r="A40" s="1182" t="str">
        <f>HYPERLINK('All products and rates'!T43,'All products and rates'!A43)</f>
        <v>Lot 30</v>
      </c>
      <c r="B40" s="1501"/>
      <c r="C40" s="717" t="str">
        <f>'All products and rates'!F43</f>
        <v>N/A</v>
      </c>
      <c r="D40" s="742" t="str">
        <f>'All products and rates'!G43</f>
        <v>N/A</v>
      </c>
      <c r="E40" s="743" t="str">
        <f>'All products and rates'!H43</f>
        <v>N/A</v>
      </c>
      <c r="F40" s="1407">
        <f>'All products and rates'!R43</f>
        <v>98.41</v>
      </c>
      <c r="G40" s="1132"/>
    </row>
    <row r="41" spans="1:7" ht="15" customHeight="1" x14ac:dyDescent="0.45">
      <c r="A41" s="1183" t="str">
        <f>HYPERLINK('All products and rates'!T44,'All products and rates'!A44)</f>
        <v>Lot 40</v>
      </c>
      <c r="B41" s="1501"/>
      <c r="C41" s="718">
        <f>'All products and rates'!F44</f>
        <v>16</v>
      </c>
      <c r="D41" s="748">
        <f>'All products and rates'!G44</f>
        <v>3</v>
      </c>
      <c r="E41" s="754">
        <f>'All products and rates'!H44</f>
        <v>16</v>
      </c>
      <c r="F41" s="1404">
        <f>'All products and rates'!R44</f>
        <v>98.41</v>
      </c>
      <c r="G41" s="1132"/>
    </row>
    <row r="42" spans="1:7" ht="15" customHeight="1" x14ac:dyDescent="0.45">
      <c r="A42" s="1182" t="str">
        <f>HYPERLINK('All products and rates'!T45,'All products and rates'!A45)</f>
        <v>Lot 50</v>
      </c>
      <c r="B42" s="1501"/>
      <c r="C42" s="721" t="str">
        <f>'All products and rates'!F45</f>
        <v>N/A</v>
      </c>
      <c r="D42" s="746" t="str">
        <f>'All products and rates'!G45</f>
        <v>N/A</v>
      </c>
      <c r="E42" s="747" t="str">
        <f>'All products and rates'!H45</f>
        <v>N/A</v>
      </c>
      <c r="F42" s="1408">
        <f>'All products and rates'!R45</f>
        <v>98.41</v>
      </c>
      <c r="G42" s="1132"/>
    </row>
    <row r="43" spans="1:7" ht="15" customHeight="1" x14ac:dyDescent="0.45">
      <c r="A43" s="1183" t="str">
        <f>HYPERLINK('All products and rates'!T46,'All products and rates'!A46)</f>
        <v>Lot 60</v>
      </c>
      <c r="B43" s="1501"/>
      <c r="C43" s="559" t="str">
        <f>'All products and rates'!F46</f>
        <v>N/A</v>
      </c>
      <c r="D43" s="752" t="str">
        <f>'All products and rates'!G46</f>
        <v>N/A</v>
      </c>
      <c r="E43" s="753" t="str">
        <f>'All products and rates'!H46</f>
        <v>N/A</v>
      </c>
      <c r="F43" s="1404">
        <f>'All products and rates'!R46</f>
        <v>98.41</v>
      </c>
      <c r="G43" s="1132"/>
    </row>
    <row r="44" spans="1:7" ht="15" customHeight="1" x14ac:dyDescent="0.45">
      <c r="A44" s="1182" t="str">
        <f>HYPERLINK('All products and rates'!T47,'All products and rates'!A47)</f>
        <v>Lot 70</v>
      </c>
      <c r="B44" s="1501"/>
      <c r="C44" s="717" t="str">
        <f>'All products and rates'!F47</f>
        <v>N/A</v>
      </c>
      <c r="D44" s="752" t="str">
        <f>'All products and rates'!G47</f>
        <v>N/A</v>
      </c>
      <c r="E44" s="753" t="str">
        <f>'All products and rates'!H47</f>
        <v>N/A</v>
      </c>
      <c r="F44" s="1408">
        <f>'All products and rates'!R47</f>
        <v>98.41</v>
      </c>
      <c r="G44" s="1132"/>
    </row>
    <row r="45" spans="1:7" ht="15" customHeight="1" thickBot="1" x14ac:dyDescent="0.5">
      <c r="A45" s="1184" t="str">
        <f>HYPERLINK('All products and rates'!T48,'All products and rates'!A48)</f>
        <v>Lot 90</v>
      </c>
      <c r="B45" s="1502"/>
      <c r="C45" s="722">
        <f>'All products and rates'!F48</f>
        <v>15</v>
      </c>
      <c r="D45" s="755" t="str">
        <f>'All products and rates'!G48</f>
        <v>N/A</v>
      </c>
      <c r="E45" s="756" t="str">
        <f>'All products and rates'!H48</f>
        <v>N/A</v>
      </c>
      <c r="F45" s="1409" t="str">
        <f>'All products and rates'!R48</f>
        <v>N/A</v>
      </c>
      <c r="G45" s="1132"/>
    </row>
    <row r="46" spans="1:7" ht="15" customHeight="1" thickTop="1" x14ac:dyDescent="0.45">
      <c r="A46" s="1185" t="str">
        <f>HYPERLINK('All products and rates'!T49,'All products and rates'!A49)</f>
        <v>3030 Moody Lot</v>
      </c>
      <c r="B46" s="1503" t="s">
        <v>28</v>
      </c>
      <c r="C46" s="723">
        <f>'All products and rates'!F49</f>
        <v>13</v>
      </c>
      <c r="D46" s="757">
        <f>'All products and rates'!G49</f>
        <v>3</v>
      </c>
      <c r="E46" s="758">
        <f>'All products and rates'!H49</f>
        <v>16</v>
      </c>
      <c r="F46" s="1410">
        <f>'All products and rates'!R49</f>
        <v>123.06</v>
      </c>
      <c r="G46" s="1132"/>
    </row>
    <row r="47" spans="1:7" x14ac:dyDescent="0.45">
      <c r="A47" s="1186" t="str">
        <f>HYPERLINK('All products and rates'!T50,'All products and rates'!A50)</f>
        <v>3420 Macadam</v>
      </c>
      <c r="B47" s="1504"/>
      <c r="C47" s="721" t="str">
        <f>'All products and rates'!F50</f>
        <v>N/A</v>
      </c>
      <c r="D47" s="746" t="str">
        <f>'All products and rates'!G50</f>
        <v>N/A</v>
      </c>
      <c r="E47" s="747" t="str">
        <f>'All products and rates'!H50</f>
        <v>N/A</v>
      </c>
      <c r="F47" s="1406" t="str">
        <f>'All products and rates'!R50</f>
        <v>N/A</v>
      </c>
      <c r="G47" s="1132"/>
    </row>
    <row r="48" spans="1:7" x14ac:dyDescent="0.45">
      <c r="A48" s="1181" t="str">
        <f>HYPERLINK('All products and rates'!T51,'All products and rates'!A51)</f>
        <v>Center for Health and Healing</v>
      </c>
      <c r="B48" s="1504"/>
      <c r="C48" s="559" t="str">
        <f>'All products and rates'!F51</f>
        <v>N/A</v>
      </c>
      <c r="D48" s="748">
        <f>'All products and rates'!G51</f>
        <v>4</v>
      </c>
      <c r="E48" s="754">
        <f>'All products and rates'!H51</f>
        <v>22</v>
      </c>
      <c r="F48" s="1402" t="str">
        <f>'All products and rates'!R51</f>
        <v>N/A</v>
      </c>
      <c r="G48" s="1132"/>
    </row>
    <row r="49" spans="1:7" ht="15" customHeight="1" x14ac:dyDescent="0.45">
      <c r="A49" s="1186" t="str">
        <f>HYPERLINK('All products and rates'!T52,'All products and rates'!A52)</f>
        <v>Knight Cancer Research Building</v>
      </c>
      <c r="B49" s="1504"/>
      <c r="C49" s="559" t="str">
        <f>'All products and rates'!F52</f>
        <v>N/A</v>
      </c>
      <c r="D49" s="784">
        <f>'All products and rates'!G52</f>
        <v>3</v>
      </c>
      <c r="E49" s="785">
        <f>'All products and rates'!H52</f>
        <v>18</v>
      </c>
      <c r="F49" s="1406" t="str">
        <f>'All products and rates'!R52</f>
        <v>N/A</v>
      </c>
      <c r="G49" s="1132"/>
    </row>
    <row r="50" spans="1:7" ht="15" customHeight="1" x14ac:dyDescent="0.45">
      <c r="A50" s="1182" t="str">
        <f>HYPERLINK('All products and rates'!T53,'All products and rates'!A53)</f>
        <v>Lot 23/27 - S River Parkway</v>
      </c>
      <c r="B50" s="1504"/>
      <c r="C50" s="559" t="str">
        <f>'All products and rates'!F53</f>
        <v>N/A</v>
      </c>
      <c r="D50" s="752" t="str">
        <f>'All products and rates'!G53</f>
        <v>N/A</v>
      </c>
      <c r="E50" s="753" t="str">
        <f>'All products and rates'!H53</f>
        <v>N/A</v>
      </c>
      <c r="F50" s="1402" t="str">
        <f>'All products and rates'!R53</f>
        <v>N/A</v>
      </c>
      <c r="G50" s="1132"/>
    </row>
    <row r="51" spans="1:7" ht="15" hidden="1" customHeight="1" thickTop="1" thickBot="1" x14ac:dyDescent="0.5">
      <c r="A51" s="1186" t="str">
        <f>HYPERLINK('All products and rates'!T54,'All products and rates'!A54)</f>
        <v>Lot 33</v>
      </c>
      <c r="B51" s="1504"/>
      <c r="C51" s="559" t="str">
        <f>'All products and rates'!F54</f>
        <v>N/A</v>
      </c>
      <c r="D51" s="752" t="str">
        <f>'All products and rates'!G54</f>
        <v>N/A</v>
      </c>
      <c r="E51" s="753" t="str">
        <f>'All products and rates'!H54</f>
        <v>N/A</v>
      </c>
      <c r="F51" s="1402" t="str">
        <f>'All products and rates'!R54</f>
        <v>N/A</v>
      </c>
      <c r="G51" s="1132"/>
    </row>
    <row r="52" spans="1:7" x14ac:dyDescent="0.45">
      <c r="A52" s="1182" t="str">
        <f>HYPERLINK('All products and rates'!T55,'All products and rates'!A55)</f>
        <v>Macadam Warehouse</v>
      </c>
      <c r="B52" s="1504"/>
      <c r="C52" s="559" t="str">
        <f>'All products and rates'!F55</f>
        <v>N/A</v>
      </c>
      <c r="D52" s="759">
        <f>'All products and rates'!G55</f>
        <v>3</v>
      </c>
      <c r="E52" s="760">
        <f>'All products and rates'!H55</f>
        <v>16</v>
      </c>
      <c r="F52" s="1406" t="str">
        <f>'All products and rates'!R55</f>
        <v>N/A</v>
      </c>
      <c r="G52" s="1132"/>
    </row>
    <row r="53" spans="1:7" ht="15" customHeight="1" x14ac:dyDescent="0.45">
      <c r="A53" s="1186" t="str">
        <f>HYPERLINK('All products and rates'!T56,'All products and rates'!A56)</f>
        <v>Robertson Life Sciences Building</v>
      </c>
      <c r="B53" s="1504"/>
      <c r="C53" s="559" t="str">
        <f>'All products and rates'!F56</f>
        <v>N/A</v>
      </c>
      <c r="D53" s="748">
        <f>'All products and rates'!G56</f>
        <v>3</v>
      </c>
      <c r="E53" s="754">
        <f>'All products and rates'!H56</f>
        <v>18</v>
      </c>
      <c r="F53" s="1406" t="str">
        <f>'All products and rates'!R56</f>
        <v>N/A</v>
      </c>
      <c r="G53" s="1132"/>
    </row>
    <row r="54" spans="1:7" ht="15" customHeight="1" x14ac:dyDescent="0.45">
      <c r="A54" s="1182" t="str">
        <f>HYPERLINK('All products and rates'!T57,'All products and rates'!A57)</f>
        <v>Rood Family Pavilion</v>
      </c>
      <c r="B54" s="1504"/>
      <c r="C54" s="717" t="str">
        <f>'All products and rates'!F57</f>
        <v>N/A</v>
      </c>
      <c r="D54" s="744">
        <f>'All products and rates'!G57</f>
        <v>3</v>
      </c>
      <c r="E54" s="761">
        <f>'All products and rates'!H57</f>
        <v>18</v>
      </c>
      <c r="F54" s="1406" t="str">
        <f>'All products and rates'!R57</f>
        <v>N/A</v>
      </c>
      <c r="G54" s="1132"/>
    </row>
    <row r="55" spans="1:7" ht="15" customHeight="1" x14ac:dyDescent="0.45">
      <c r="A55" s="1186" t="str">
        <f>HYPERLINK('All products and rates'!T58,'All products and rates'!A58)</f>
        <v>Schnitzer Parking Lot</v>
      </c>
      <c r="B55" s="1504"/>
      <c r="C55" s="724">
        <f>'All products and rates'!F58</f>
        <v>13</v>
      </c>
      <c r="D55" s="748">
        <f>'All products and rates'!G58</f>
        <v>3</v>
      </c>
      <c r="E55" s="754">
        <f>'All products and rates'!H58</f>
        <v>13</v>
      </c>
      <c r="F55" s="1411">
        <f>'All products and rates'!R58</f>
        <v>110.76</v>
      </c>
      <c r="G55" s="1132"/>
    </row>
    <row r="56" spans="1:7" ht="15" customHeight="1" thickBot="1" x14ac:dyDescent="0.5">
      <c r="A56" s="1187" t="str">
        <f>HYPERLINK('All products and rates'!T59,'All products and rates'!A59)</f>
        <v>Whitaker Parking Lot</v>
      </c>
      <c r="B56" s="1505"/>
      <c r="C56" s="725" t="str">
        <f>'All products and rates'!F59</f>
        <v>N/A</v>
      </c>
      <c r="D56" s="762" t="str">
        <f>'All products and rates'!G59</f>
        <v>N/A</v>
      </c>
      <c r="E56" s="763" t="str">
        <f>'All products and rates'!H59</f>
        <v>N/A</v>
      </c>
      <c r="F56" s="1412" t="str">
        <f>'All products and rates'!R59</f>
        <v>N/A</v>
      </c>
      <c r="G56" s="1132"/>
    </row>
    <row r="57" spans="1:7" ht="15" customHeight="1" thickTop="1" x14ac:dyDescent="0.45">
      <c r="A57" s="1188" t="str">
        <f>HYPERLINK('All products and rates'!T60,'All products and rates'!A60)</f>
        <v>3rd Ave garages as satellite</v>
      </c>
      <c r="B57" s="1506" t="s">
        <v>328</v>
      </c>
      <c r="C57" s="726" t="str">
        <f>'All products and rates'!F60</f>
        <v>N/A</v>
      </c>
      <c r="D57" s="764" t="str">
        <f>'All products and rates'!G60</f>
        <v>N/A</v>
      </c>
      <c r="E57" s="765" t="str">
        <f>'All products and rates'!H60</f>
        <v>N/A</v>
      </c>
      <c r="F57" s="1413" t="str">
        <f>'All products and rates'!R60</f>
        <v>N/A</v>
      </c>
      <c r="G57" s="1132"/>
    </row>
    <row r="58" spans="1:7" ht="15" customHeight="1" x14ac:dyDescent="0.45">
      <c r="A58" s="1189" t="str">
        <f>HYPERLINK('All products and rates'!T61,'All products and rates'!A61)</f>
        <v>3rd Ave Garage for onsite</v>
      </c>
      <c r="B58" s="1507"/>
      <c r="C58" s="727" t="str">
        <f>'All products and rates'!F61</f>
        <v>N/A</v>
      </c>
      <c r="D58" s="766" t="str">
        <f>'All products and rates'!G61</f>
        <v>N/A</v>
      </c>
      <c r="E58" s="767" t="str">
        <f>'All products and rates'!H61</f>
        <v>N/A</v>
      </c>
      <c r="F58" s="1402" t="str">
        <f>'All products and rates'!R61</f>
        <v>N/A</v>
      </c>
      <c r="G58" s="1132"/>
    </row>
    <row r="59" spans="1:7" x14ac:dyDescent="0.45">
      <c r="A59" s="1190" t="str">
        <f>HYPERLINK('All products and rates'!T62,'All products and rates'!A62)</f>
        <v>Crossings Garage as satellite</v>
      </c>
      <c r="B59" s="1507"/>
      <c r="C59" s="715" t="str">
        <f>'All products and rates'!F62</f>
        <v>N/A</v>
      </c>
      <c r="D59" s="768" t="str">
        <f>'All products and rates'!G62</f>
        <v>N/A</v>
      </c>
      <c r="E59" s="769" t="str">
        <f>'All products and rates'!H62</f>
        <v>N/A</v>
      </c>
      <c r="F59" s="1402" t="str">
        <f>'All products and rates'!R62</f>
        <v>N/A</v>
      </c>
      <c r="G59" s="1132"/>
    </row>
    <row r="60" spans="1:7" ht="15" customHeight="1" x14ac:dyDescent="0.45">
      <c r="A60" s="1191" t="str">
        <f>HYPERLINK('All products and rates'!T63,'All products and rates'!A63)</f>
        <v>Crossings Garage for onsite</v>
      </c>
      <c r="B60" s="1507"/>
      <c r="C60" s="717" t="str">
        <f>'All products and rates'!F63</f>
        <v>N/A</v>
      </c>
      <c r="D60" s="744">
        <f>'All products and rates'!G63</f>
        <v>4</v>
      </c>
      <c r="E60" s="761">
        <f>'All products and rates'!H63</f>
        <v>22</v>
      </c>
      <c r="F60" s="1402" t="str">
        <f>'All products and rates'!R63</f>
        <v>N/A</v>
      </c>
      <c r="G60" s="1132"/>
    </row>
    <row r="61" spans="1:7" ht="15" customHeight="1" thickBot="1" x14ac:dyDescent="0.5">
      <c r="A61" s="1192" t="str">
        <f>HYPERLINK('All products and rates'!T64,'All products and rates'!A64)</f>
        <v>Marquam Plaza</v>
      </c>
      <c r="B61" s="1508"/>
      <c r="C61" s="724">
        <f>'All products and rates'!F64</f>
        <v>9.5</v>
      </c>
      <c r="D61" s="786">
        <f>'All products and rates'!G64</f>
        <v>2</v>
      </c>
      <c r="E61" s="787">
        <f>'All products and rates'!H64</f>
        <v>11</v>
      </c>
      <c r="F61" s="1411">
        <f>'All products and rates'!R64</f>
        <v>110.76</v>
      </c>
      <c r="G61" s="1132"/>
    </row>
    <row r="62" spans="1:7" ht="14.65" thickTop="1" x14ac:dyDescent="0.45">
      <c r="A62" s="1168" t="str">
        <f>HYPERLINK('All products and rates'!T65,'All products and rates'!A65)</f>
        <v>4th and Clay</v>
      </c>
      <c r="B62" s="1495" t="s">
        <v>89</v>
      </c>
      <c r="C62" s="657" t="str">
        <f>'All products and rates'!F65</f>
        <v>N/A</v>
      </c>
      <c r="D62" s="528" t="str">
        <f>'All products and rates'!G65</f>
        <v>N/A</v>
      </c>
      <c r="E62" s="529" t="str">
        <f>'All products and rates'!H65</f>
        <v>N/A</v>
      </c>
      <c r="F62" s="1414">
        <f>'All products and rates'!R65</f>
        <v>129.04</v>
      </c>
      <c r="G62" s="1132"/>
    </row>
    <row r="63" spans="1:7" ht="14.65" thickBot="1" x14ac:dyDescent="0.5">
      <c r="A63" s="1193" t="str">
        <f>HYPERLINK('All products and rates'!T66,'All products and rates'!A66)</f>
        <v>Market Square Building</v>
      </c>
      <c r="B63" s="1496"/>
      <c r="C63" s="805" t="str">
        <f>'All products and rates'!F66</f>
        <v>N/A</v>
      </c>
      <c r="D63" s="788" t="str">
        <f>'All products and rates'!G66</f>
        <v>non-OHSU</v>
      </c>
      <c r="E63" s="789">
        <f>'All products and rates'!H66</f>
        <v>0</v>
      </c>
      <c r="F63" s="1415">
        <f>'All products and rates'!R66</f>
        <v>129.04</v>
      </c>
      <c r="G63" s="1132"/>
    </row>
    <row r="64" spans="1:7" ht="23.65" thickTop="1" x14ac:dyDescent="0.7">
      <c r="A64" s="1194" t="str">
        <f>HYPERLINK('All products and rates'!T67,'All products and rates'!A67)</f>
        <v>PARKING Products for individuals</v>
      </c>
      <c r="B64" s="480"/>
      <c r="C64" s="480"/>
      <c r="D64" s="480"/>
      <c r="E64" s="1"/>
      <c r="F64" s="1"/>
      <c r="G64" s="1132"/>
    </row>
    <row r="65" spans="1:7" x14ac:dyDescent="0.45">
      <c r="A65" s="1195" t="str">
        <f>HYPERLINK('All products and rates'!T68,'All products and rates'!A68)</f>
        <v>Other parking products</v>
      </c>
      <c r="B65" s="448" t="s">
        <v>186</v>
      </c>
      <c r="C65" s="174" t="str">
        <f>'All products and rates'!D68</f>
        <v>Description</v>
      </c>
      <c r="D65" s="449"/>
      <c r="E65" s="451" t="str">
        <f>'All products and rates'!F68</f>
        <v>Rate</v>
      </c>
      <c r="F65" s="452"/>
      <c r="G65" s="1133" t="s">
        <v>228</v>
      </c>
    </row>
    <row r="66" spans="1:7" x14ac:dyDescent="0.45">
      <c r="A66" s="1196" t="str">
        <f>HYPERLINK('All products and rates'!T69,'All products and rates'!A69)</f>
        <v>Motorcycle Parking</v>
      </c>
      <c r="B66" s="1497" t="s">
        <v>185</v>
      </c>
      <c r="C66" s="1118" t="str">
        <f>'All products and rates'!D69</f>
        <v>Requires OHSU Motorcycle permit</v>
      </c>
      <c r="D66" s="482"/>
      <c r="E66" s="440" t="str">
        <f>'All products and rates'!F69</f>
        <v>Free</v>
      </c>
      <c r="F66" s="441"/>
      <c r="G66" s="444" t="s">
        <v>226</v>
      </c>
    </row>
    <row r="67" spans="1:7" x14ac:dyDescent="0.45">
      <c r="A67" s="1197" t="str">
        <f>HYPERLINK('All products and rates'!T70,'All products and rates'!A70)</f>
        <v>Special Reserved (ADA, maternity)</v>
      </c>
      <c r="B67" s="1497"/>
      <c r="C67" s="1088" t="str">
        <f>'All products and rates'!D70</f>
        <v>Requires ADA permit or doctor's note</v>
      </c>
      <c r="D67" s="361"/>
      <c r="E67" s="407">
        <f>'All products and rates'!F70</f>
        <v>66</v>
      </c>
      <c r="F67" s="425" t="str">
        <f>'All products and rates'!G70</f>
        <v>per pay period</v>
      </c>
      <c r="G67" s="344" t="s">
        <v>226</v>
      </c>
    </row>
  </sheetData>
  <sheetProtection sort="0" autoFilter="0"/>
  <mergeCells count="9">
    <mergeCell ref="B62:B63"/>
    <mergeCell ref="B66:B67"/>
    <mergeCell ref="D25:E25"/>
    <mergeCell ref="A1:G1"/>
    <mergeCell ref="B2:C2"/>
    <mergeCell ref="B30:B45"/>
    <mergeCell ref="B46:B56"/>
    <mergeCell ref="B57:B61"/>
    <mergeCell ref="D24:E24"/>
  </mergeCells>
  <conditionalFormatting sqref="C62:E63">
    <cfRule type="containsText" dxfId="48" priority="3" operator="containsText" text="N/A">
      <formula>NOT(ISERROR(SEARCH("N/A",C62)))</formula>
    </cfRule>
  </conditionalFormatting>
  <conditionalFormatting sqref="C28:F28">
    <cfRule type="containsText" dxfId="47" priority="1" operator="containsText" text="N/A">
      <formula>NOT(ISERROR(SEARCH("N/A",C28)))</formula>
    </cfRule>
  </conditionalFormatting>
  <conditionalFormatting sqref="E67:F67">
    <cfRule type="containsText" dxfId="46" priority="5" operator="containsText" text="N/A">
      <formula>NOT(ISERROR(SEARCH("N/A",E67)))</formula>
    </cfRule>
  </conditionalFormatting>
  <hyperlinks>
    <hyperlink ref="G66" r:id="rId1" display="Requires OHSU Motorcycle permit. Request Here. Select “Request or Stop Permit”" xr:uid="{F6F724A0-6F12-45C7-9910-74BB94A709AE}"/>
    <hyperlink ref="G67" r:id="rId2" display="Available with an ADA permit or doctor's note. Request the permit here. Select &quot;Request or Stop a Permit.&quot;" xr:uid="{7A2CDEBF-E43F-430E-BE36-38778C6C78DD}"/>
  </hyperlinks>
  <pageMargins left="0.25" right="0.25" top="0.44791666666666669" bottom="0.75" header="0.3" footer="0.3"/>
  <pageSetup scale="61" orientation="portrait" horizontalDpi="300" verticalDpi="300"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1"/>
    <pageSetUpPr fitToPage="1"/>
  </sheetPr>
  <dimension ref="A1:L63"/>
  <sheetViews>
    <sheetView showGridLines="0" zoomScaleNormal="100" zoomScalePageLayoutView="110" workbookViewId="0">
      <selection activeCell="A3" sqref="A3:XFD3"/>
    </sheetView>
  </sheetViews>
  <sheetFormatPr defaultRowHeight="14.25" x14ac:dyDescent="0.45"/>
  <cols>
    <col min="1" max="1" width="31.796875" customWidth="1"/>
    <col min="2" max="2" width="17.796875" customWidth="1"/>
    <col min="3" max="3" width="16" customWidth="1"/>
    <col min="4" max="4" width="15.33203125" customWidth="1"/>
    <col min="5" max="5" width="9.86328125" customWidth="1"/>
    <col min="6" max="6" width="12.19921875" customWidth="1"/>
    <col min="7" max="7" width="12.1328125" customWidth="1"/>
    <col min="8" max="8" width="13.19921875" customWidth="1"/>
    <col min="9" max="9" width="8" customWidth="1"/>
    <col min="10" max="10" width="10.796875" customWidth="1"/>
    <col min="11" max="11" width="18.19921875" customWidth="1"/>
    <col min="14" max="14" width="13.19921875" customWidth="1"/>
  </cols>
  <sheetData>
    <row r="1" spans="1:12" ht="29.25" customHeight="1" x14ac:dyDescent="1">
      <c r="A1" s="1509" t="s">
        <v>159</v>
      </c>
      <c r="B1" s="1509"/>
      <c r="C1" s="1509"/>
      <c r="D1" s="1509"/>
      <c r="E1" s="1509"/>
      <c r="F1" s="1509"/>
      <c r="G1" s="1509"/>
      <c r="H1" s="1509"/>
      <c r="I1" s="1509"/>
      <c r="J1" s="1509"/>
      <c r="K1" s="1509"/>
    </row>
    <row r="2" spans="1:12" ht="21.75" customHeight="1" x14ac:dyDescent="0.5">
      <c r="A2" s="321" t="str">
        <f>'All products and rates'!A2</f>
        <v>Updated:</v>
      </c>
      <c r="B2" s="1480">
        <f ca="1">TODAY()</f>
        <v>46232</v>
      </c>
      <c r="C2" s="1480"/>
      <c r="D2" s="72" t="s">
        <v>349</v>
      </c>
      <c r="E2" s="67"/>
      <c r="F2" s="67"/>
      <c r="G2" s="67"/>
      <c r="H2" s="67"/>
      <c r="I2" s="67"/>
      <c r="J2" s="67"/>
      <c r="K2" s="72"/>
    </row>
    <row r="3" spans="1:12" x14ac:dyDescent="0.45">
      <c r="A3" t="str">
        <f>'All products and rates'!A4</f>
        <v>Click on each program or product for more information.</v>
      </c>
      <c r="C3" s="12" t="str">
        <f>HYPERLINK('All products and rates'!$T4,'All products and rates'!E4)</f>
        <v>More on how Wage Based Reservation Parking is determined here.</v>
      </c>
      <c r="I3" s="68"/>
    </row>
    <row r="4" spans="1:12" ht="27" customHeight="1" x14ac:dyDescent="0.75">
      <c r="A4" s="8" t="str">
        <f>'All products and rates'!A5</f>
        <v>BIKE AND WALK</v>
      </c>
      <c r="B4" s="239" t="str">
        <f>'All products and rates'!B5</f>
        <v>Where to acquire</v>
      </c>
      <c r="C4" s="239" t="str">
        <f>'All products and rates'!D5</f>
        <v>Eligibility</v>
      </c>
      <c r="D4" s="239"/>
      <c r="E4" s="239" t="str">
        <f>'All products and rates'!G5</f>
        <v>Rate</v>
      </c>
      <c r="F4" s="239"/>
      <c r="G4" s="239" t="str">
        <f>'All products and rates'!K5</f>
        <v>Description</v>
      </c>
      <c r="H4" s="239"/>
      <c r="I4" s="7"/>
      <c r="J4" s="7"/>
      <c r="K4" s="7"/>
    </row>
    <row r="5" spans="1:12" x14ac:dyDescent="0.45">
      <c r="A5" s="1198" t="str">
        <f>HYPERLINK('All products and rates'!$T6,'All products and rates'!A6)</f>
        <v>Bike Valet</v>
      </c>
      <c r="B5" s="304" t="str">
        <f>HYPERLINK('All products and rates'!$T6,'All products and rates'!B6)</f>
        <v>Go By Bike</v>
      </c>
      <c r="C5" s="988" t="str">
        <f>'All products and rates'!D6</f>
        <v>General public</v>
      </c>
      <c r="D5" s="977"/>
      <c r="E5" s="238" t="str">
        <f>'All products and rates'!G6</f>
        <v>free</v>
      </c>
      <c r="F5" s="977"/>
      <c r="G5" s="988" t="str">
        <f>'All products and rates'!K6</f>
        <v>Weekdays 5:30am-9:30pm at South Waterfront tram terminal</v>
      </c>
      <c r="H5" s="988"/>
      <c r="I5" s="977"/>
      <c r="J5" s="977"/>
      <c r="K5" s="977"/>
      <c r="L5" s="308"/>
    </row>
    <row r="6" spans="1:12" x14ac:dyDescent="0.45">
      <c r="A6" s="1199" t="str">
        <f>HYPERLINK('All products and rates'!T7,'All products and rates'!A7)</f>
        <v>Cash incentive to walk</v>
      </c>
      <c r="B6" s="305" t="str">
        <f>HYPERLINK('All products and rates'!$T7,'All products and rates'!B7)</f>
        <v>MyCommute</v>
      </c>
      <c r="C6" s="989" t="str">
        <f>'All products and rates'!D7</f>
        <v>OHSU members at eligible OHSU sites</v>
      </c>
      <c r="D6" s="978"/>
      <c r="E6" s="296">
        <f>'All products and rates'!G7</f>
        <v>1.5</v>
      </c>
      <c r="F6" s="978" t="str">
        <f>'All products and rates'!H7</f>
        <v>incentive per weekday</v>
      </c>
      <c r="G6" s="989" t="str">
        <f>'All products and rates'!K7</f>
        <v>Log eligible inbound weekday trips on MyCommute</v>
      </c>
      <c r="H6" s="989"/>
      <c r="I6" s="978"/>
      <c r="J6" s="978"/>
      <c r="K6" s="978"/>
      <c r="L6" s="308"/>
    </row>
    <row r="7" spans="1:12" x14ac:dyDescent="0.45">
      <c r="A7" s="1200" t="str">
        <f>HYPERLINK('All products and rates'!T8,'All products and rates'!A8)</f>
        <v>Cash incentive to bike or scooter</v>
      </c>
      <c r="B7" s="306" t="str">
        <f>HYPERLINK('All products and rates'!$T8,'All products and rates'!B8)</f>
        <v>MyCommute</v>
      </c>
      <c r="C7" s="988" t="str">
        <f>'All products and rates'!D8</f>
        <v>OHSU members at eligible OHSU sites</v>
      </c>
      <c r="D7" s="977"/>
      <c r="E7" s="297">
        <f>'All products and rates'!G8</f>
        <v>3</v>
      </c>
      <c r="F7" s="977" t="str">
        <f>'All products and rates'!H8</f>
        <v>incentive per weekday</v>
      </c>
      <c r="G7" s="988" t="str">
        <f>'All products and rates'!K8</f>
        <v>Log eligible inbound weekday trips on MyCommute</v>
      </c>
      <c r="H7" s="988"/>
      <c r="I7" s="977"/>
      <c r="J7" s="977"/>
      <c r="K7" s="977"/>
      <c r="L7" s="308"/>
    </row>
    <row r="8" spans="1:12" x14ac:dyDescent="0.45">
      <c r="A8" s="1199" t="str">
        <f>HYPERLINK('All products and rates'!T9,'All products and rates'!A9)</f>
        <v>Facility: Marquam Hill</v>
      </c>
      <c r="B8" s="305" t="str">
        <f>HYPERLINK('All products and rates'!$T9,'All products and rates'!B9)</f>
        <v>ohsu.edu/bike</v>
      </c>
      <c r="C8" s="989" t="str">
        <f>'All products and rates'!D9</f>
        <v>OHSU badge and active permit</v>
      </c>
      <c r="D8" s="978"/>
      <c r="E8" s="298" t="str">
        <f>'All products and rates'!G9</f>
        <v>free</v>
      </c>
      <c r="F8" s="978" t="str">
        <f>'All products and rates'!H9</f>
        <v>with permit</v>
      </c>
      <c r="G8" s="989" t="str">
        <f>'All products and rates'!K9</f>
        <v>Badge-access bike parking</v>
      </c>
      <c r="H8" s="989"/>
      <c r="I8" s="978"/>
      <c r="J8" s="978"/>
      <c r="K8" s="978"/>
      <c r="L8" s="308"/>
    </row>
    <row r="9" spans="1:12" x14ac:dyDescent="0.45">
      <c r="A9" s="1200" t="str">
        <f>HYPERLINK('All products and rates'!T10,'All products and rates'!A10)</f>
        <v>Facility: South Waterfront</v>
      </c>
      <c r="B9" s="306" t="str">
        <f>HYPERLINK('All products and rates'!$T10,'All products and rates'!B10)</f>
        <v>ohsu.edu/bike</v>
      </c>
      <c r="C9" s="988" t="str">
        <f>'All products and rates'!D10</f>
        <v>OHSU badge and active permit</v>
      </c>
      <c r="D9" s="977"/>
      <c r="E9" s="1006">
        <f>'All products and rates'!G10</f>
        <v>2.31</v>
      </c>
      <c r="F9" s="977" t="str">
        <f>'All products and rates'!H10</f>
        <v>cost per pay period</v>
      </c>
      <c r="G9" s="988" t="str">
        <f>'All products and rates'!K10</f>
        <v>Badge-access bike parking, shower, towel, locker</v>
      </c>
      <c r="H9" s="988"/>
      <c r="I9" s="977"/>
      <c r="J9" s="977"/>
      <c r="K9" s="977"/>
      <c r="L9" s="308"/>
    </row>
    <row r="10" spans="1:12" x14ac:dyDescent="0.45">
      <c r="A10" s="1199" t="str">
        <f>HYPERLINK('All products and rates'!T11,'All products and rates'!A11)</f>
        <v>Loaner Bike</v>
      </c>
      <c r="B10" s="305" t="str">
        <f>HYPERLINK('All products and rates'!$T11,'All products and rates'!B11)</f>
        <v>Go By Bike</v>
      </c>
      <c r="C10" s="989" t="str">
        <f>'All products and rates'!D11</f>
        <v>OHSU email and waitlist call off</v>
      </c>
      <c r="D10" s="978"/>
      <c r="E10" s="298" t="str">
        <f>'All products and rates'!G11</f>
        <v>free</v>
      </c>
      <c r="F10" s="978" t="str">
        <f>'All products and rates'!H11</f>
        <v>30 day loan</v>
      </c>
      <c r="G10" s="989" t="str">
        <f>'All products and rates'!K11</f>
        <v>Loaner bike, equipment and voucher</v>
      </c>
      <c r="H10" s="989"/>
      <c r="I10" s="978"/>
      <c r="J10" s="978"/>
      <c r="K10" s="978"/>
      <c r="L10" s="308"/>
    </row>
    <row r="11" spans="1:12" x14ac:dyDescent="0.45">
      <c r="A11" s="1200" t="str">
        <f>HYPERLINK('All products and rates'!T12,'All products and rates'!A12)</f>
        <v>Loaner E-Bike</v>
      </c>
      <c r="B11" s="306" t="str">
        <f>HYPERLINK('All products and rates'!$T12,'All products and rates'!B12)</f>
        <v>Go By Bike</v>
      </c>
      <c r="C11" s="988" t="str">
        <f>'All products and rates'!D12</f>
        <v>OHSU email and waitlist call off</v>
      </c>
      <c r="D11" s="977"/>
      <c r="E11" s="238" t="str">
        <f>'All products and rates'!G12</f>
        <v>free</v>
      </c>
      <c r="F11" s="977" t="str">
        <f>'All products and rates'!H12</f>
        <v>14 day loan</v>
      </c>
      <c r="G11" s="988" t="str">
        <f>'All products and rates'!K12</f>
        <v>Loaner e-bike, equipment and voucher</v>
      </c>
      <c r="H11" s="988"/>
      <c r="I11" s="977"/>
      <c r="J11" s="977"/>
      <c r="K11" s="977"/>
      <c r="L11" s="308"/>
    </row>
    <row r="12" spans="1:12" x14ac:dyDescent="0.45">
      <c r="A12" s="1199" t="str">
        <f>HYPERLINK('All products and rates'!T13,'All products and rates'!A13)</f>
        <v>Subsidy: Bike</v>
      </c>
      <c r="B12" s="305" t="str">
        <f>HYPERLINK('All products and rates'!$T13,'All products and rates'!B13)</f>
        <v>customer service</v>
      </c>
      <c r="C12" s="989" t="str">
        <f>'All products and rates'!D13</f>
        <v>OHSU email and eligible purchase at partner shops</v>
      </c>
      <c r="D12" s="978"/>
      <c r="E12" s="286">
        <f>'All products and rates'!G13</f>
        <v>100</v>
      </c>
      <c r="F12" s="978" t="str">
        <f>'All products and rates'!H13</f>
        <v>one time voucher</v>
      </c>
      <c r="G12" s="989" t="str">
        <f>'All products and rates'!K13</f>
        <v xml:space="preserve">For purchase of a bike for an member's OHSU commute </v>
      </c>
      <c r="H12" s="989"/>
      <c r="I12" s="978"/>
      <c r="J12" s="978"/>
      <c r="K12" s="978"/>
      <c r="L12" s="308"/>
    </row>
    <row r="13" spans="1:12" x14ac:dyDescent="0.45">
      <c r="A13" s="1200" t="str">
        <f>HYPERLINK('All products and rates'!T14,'All products and rates'!A14)</f>
        <v>Subsidy: E-Bike</v>
      </c>
      <c r="B13" s="306" t="str">
        <f>HYPERLINK('All products and rates'!$T14,'All products and rates'!B14)</f>
        <v>customer service</v>
      </c>
      <c r="C13" s="988" t="str">
        <f>'All products and rates'!D14</f>
        <v>OHSU email and eligible purchase at partner shops</v>
      </c>
      <c r="D13" s="977"/>
      <c r="E13" s="300">
        <f>'All products and rates'!G14</f>
        <v>200</v>
      </c>
      <c r="F13" s="977" t="str">
        <f>'All products and rates'!H14</f>
        <v>one time voucher</v>
      </c>
      <c r="G13" s="988" t="str">
        <f>'All products and rates'!K14</f>
        <v xml:space="preserve">For purchase of an e- bike for an member's OHSU commute </v>
      </c>
      <c r="H13" s="988"/>
      <c r="I13" s="977"/>
      <c r="J13" s="977"/>
      <c r="K13" s="977"/>
      <c r="L13" s="308"/>
    </row>
    <row r="14" spans="1:12" ht="25.5" x14ac:dyDescent="0.75">
      <c r="A14" s="1201" t="str">
        <f>'All products and rates'!A15</f>
        <v>PUBLIC TRANSIT</v>
      </c>
      <c r="B14" s="240" t="str">
        <f>'All products and rates'!B15</f>
        <v>Where to acquire</v>
      </c>
      <c r="C14" s="240" t="str">
        <f>'All products and rates'!D15</f>
        <v>Eligibility</v>
      </c>
      <c r="D14" s="240"/>
      <c r="E14" s="240" t="str">
        <f>'All products and rates'!G15</f>
        <v>Rate</v>
      </c>
      <c r="F14" s="240"/>
      <c r="G14" s="240"/>
      <c r="H14" s="240" t="str">
        <f>'All products and rates'!K15</f>
        <v>Description</v>
      </c>
      <c r="I14" s="9"/>
      <c r="J14" s="6"/>
      <c r="K14" s="9"/>
    </row>
    <row r="15" spans="1:12" x14ac:dyDescent="0.45">
      <c r="A15" s="1202" t="str">
        <f>HYPERLINK('All products and rates'!T16,'All products and rates'!A16)</f>
        <v>Cash incentive to ride transit</v>
      </c>
      <c r="B15" s="305" t="str">
        <f>HYPERLINK('All products and rates'!$T16,'All products and rates'!B16)</f>
        <v>MyCommute</v>
      </c>
      <c r="C15" s="990" t="str">
        <f>'All products and rates'!D16</f>
        <v>OHSU members at eligible OHSU sites</v>
      </c>
      <c r="D15" s="979"/>
      <c r="E15" s="289">
        <f>'All products and rates'!G16</f>
        <v>1.5</v>
      </c>
      <c r="F15" s="985" t="str">
        <f>'All products and rates'!H16</f>
        <v>incentive per weekday</v>
      </c>
      <c r="G15" s="986"/>
      <c r="H15" s="995" t="str">
        <f>'All products and rates'!K16</f>
        <v>Log eligible inbound weekday trips on MyCommute</v>
      </c>
      <c r="I15" s="985"/>
      <c r="J15" s="986"/>
      <c r="K15" s="985"/>
      <c r="L15" s="308"/>
    </row>
    <row r="16" spans="1:12" x14ac:dyDescent="0.45">
      <c r="A16" s="1203" t="str">
        <f>HYPERLINK('All products and rates'!T17,'All products and rates'!A17)</f>
        <v>C-Tran Express Hop</v>
      </c>
      <c r="B16" s="304" t="str">
        <f>HYPERLINK('All products and rates'!$T17,'All products and rates'!B17)</f>
        <v>customer service</v>
      </c>
      <c r="C16" s="991" t="str">
        <f>'All products and rates'!D17</f>
        <v>OHSU badge</v>
      </c>
      <c r="D16" s="980"/>
      <c r="E16" s="1005">
        <f>'All products and rates'!G17</f>
        <v>385</v>
      </c>
      <c r="F16" s="980" t="str">
        <f>'All products and rates'!H17</f>
        <v>cost per transit year</v>
      </c>
      <c r="G16" s="987"/>
      <c r="H16" s="996" t="str">
        <f>'All products and rates'!K17</f>
        <v>Vancouver to Portland rush hour transit service</v>
      </c>
      <c r="I16" s="980"/>
      <c r="J16" s="987"/>
      <c r="K16" s="980"/>
      <c r="L16" s="308"/>
    </row>
    <row r="17" spans="1:12" x14ac:dyDescent="0.45">
      <c r="A17" s="1204" t="str">
        <f>HYPERLINK('All products and rates'!T18,'All products and rates'!A18)</f>
        <v>Portland Aerial Tram</v>
      </c>
      <c r="B17" s="305" t="str">
        <f>HYPERLINK('All products and rates'!$T18,'All products and rates'!B18)</f>
        <v>onsite</v>
      </c>
      <c r="C17" s="992" t="str">
        <f>'All products and rates'!D18</f>
        <v>OHSU badge or patient pass</v>
      </c>
      <c r="D17" s="981"/>
      <c r="E17" s="291" t="str">
        <f>'All products and rates'!G18</f>
        <v>free</v>
      </c>
      <c r="F17" s="981" t="str">
        <f>'All products and rates'!H18</f>
        <v>OHSU badge is fare</v>
      </c>
      <c r="G17" s="981"/>
      <c r="H17" s="992" t="str">
        <f>'All products and rates'!K18</f>
        <v>Connects Marquam Hill, South Waterfront</v>
      </c>
      <c r="I17" s="981"/>
      <c r="J17" s="981"/>
      <c r="K17" s="981"/>
      <c r="L17" s="308"/>
    </row>
    <row r="18" spans="1:12" x14ac:dyDescent="0.45">
      <c r="A18" s="1205" t="str">
        <f>HYPERLINK('All products and rates'!T19,'All products and rates'!A19)</f>
        <v>Portland Streetcar</v>
      </c>
      <c r="B18" s="304" t="str">
        <f>HYPERLINK('All products and rates'!$T19,'All products and rates'!B19)</f>
        <v>customer service</v>
      </c>
      <c r="C18" s="993" t="str">
        <f>'All products and rates'!D19</f>
        <v>OHSU badge</v>
      </c>
      <c r="D18" s="982"/>
      <c r="E18" s="292" t="str">
        <f>'All products and rates'!G19</f>
        <v>free</v>
      </c>
      <c r="F18" s="982" t="str">
        <f>'All products and rates'!H19</f>
        <v>OHSU badge is fare</v>
      </c>
      <c r="G18" s="982"/>
      <c r="H18" s="993" t="str">
        <f>'All products and rates'!K19</f>
        <v>Unlimited trips on central Portland transit service</v>
      </c>
      <c r="I18" s="982"/>
      <c r="J18" s="982"/>
      <c r="K18" s="982"/>
      <c r="L18" s="308"/>
    </row>
    <row r="19" spans="1:12" x14ac:dyDescent="0.45">
      <c r="A19" s="1204" t="str">
        <f>HYPERLINK('All products and rates'!T20,'All products and rates'!A20)</f>
        <v>TriMet Hop</v>
      </c>
      <c r="B19" s="305" t="str">
        <f>HYPERLINK('All products and rates'!$T20,'All products and rates'!B20)</f>
        <v>customer service</v>
      </c>
      <c r="C19" s="992" t="str">
        <f>'All products and rates'!D20</f>
        <v>OHSU badge</v>
      </c>
      <c r="D19" s="981"/>
      <c r="E19" s="1003">
        <f>'All products and rates'!G20</f>
        <v>50</v>
      </c>
      <c r="F19" s="981" t="str">
        <f>'All products and rates'!H20</f>
        <v>per transit year</v>
      </c>
      <c r="G19" s="981"/>
      <c r="H19" s="992" t="str">
        <f>'All products and rates'!K20</f>
        <v>Unlimited trips on regional transit service</v>
      </c>
      <c r="I19" s="981"/>
      <c r="J19" s="981"/>
      <c r="K19" s="981"/>
      <c r="L19" s="308"/>
    </row>
    <row r="20" spans="1:12" x14ac:dyDescent="0.45">
      <c r="A20" s="1206" t="str">
        <f>HYPERLINK('All products and rates'!T21,"TriMet Hop: GRU")</f>
        <v>TriMet Hop: GRU</v>
      </c>
      <c r="B20" s="306" t="str">
        <f>HYPERLINK('All products and rates'!$T21,'All products and rates'!B21)</f>
        <v>customer service</v>
      </c>
      <c r="C20" s="993" t="str">
        <f>'All products and rates'!D21</f>
        <v>OHSU badge + first Hop pass</v>
      </c>
      <c r="D20" s="982"/>
      <c r="E20" s="1004">
        <f>'All products and rates'!G21</f>
        <v>25</v>
      </c>
      <c r="F20" s="982" t="str">
        <f>'All products and rates'!H21</f>
        <v>per transit year</v>
      </c>
      <c r="G20" s="982"/>
      <c r="H20" s="993" t="str">
        <f>'All products and rates'!K21</f>
        <v>First Hop card only; Unlimited trips on regional transit service</v>
      </c>
      <c r="I20" s="982"/>
      <c r="J20" s="982"/>
      <c r="K20" s="982"/>
      <c r="L20" s="308"/>
    </row>
    <row r="21" spans="1:12" ht="25.5" x14ac:dyDescent="0.75">
      <c r="A21" s="1207" t="str">
        <f>'All products and rates'!A23</f>
        <v>RIDES</v>
      </c>
      <c r="B21" s="5" t="str">
        <f>'All products and rates'!B23</f>
        <v>Where to acquire</v>
      </c>
      <c r="C21" s="5" t="str">
        <f>'All products and rates'!D23</f>
        <v>Eligibility</v>
      </c>
      <c r="D21" s="5"/>
      <c r="E21" s="5" t="str">
        <f>'All products and rates'!G23</f>
        <v>Rate</v>
      </c>
      <c r="F21" s="5"/>
      <c r="G21" s="241"/>
      <c r="H21" s="241" t="str">
        <f>'All products and rates'!K23</f>
        <v>Description</v>
      </c>
      <c r="I21" s="5"/>
      <c r="J21" s="5"/>
      <c r="K21" s="5"/>
    </row>
    <row r="22" spans="1:12" x14ac:dyDescent="0.45">
      <c r="A22" s="1204" t="str">
        <f>HYPERLINK('All products and rates'!T24,'All products and rates'!A24)</f>
        <v>OHSU Carpool app</v>
      </c>
      <c r="B22" s="310" t="str">
        <f>HYPERLINK('All products and rates'!T24,'All products and rates'!B24)</f>
        <v>ohsu.edu/carpool</v>
      </c>
      <c r="C22" s="998" t="str">
        <f>'All products and rates'!D24</f>
        <v>Rides completed via OHSU Carpool app</v>
      </c>
      <c r="D22" s="984"/>
      <c r="E22" s="1022">
        <f>'All products and rates'!G24</f>
        <v>3</v>
      </c>
      <c r="F22" s="984" t="str">
        <f>'All products and rates'!H24</f>
        <v>cash to drive; free to ride</v>
      </c>
      <c r="G22" s="978"/>
      <c r="H22" s="989" t="str">
        <f>'All products and rates'!K24</f>
        <v>Match with rides via app</v>
      </c>
      <c r="I22" s="984"/>
      <c r="J22" s="984"/>
      <c r="K22" s="1018"/>
      <c r="L22" s="308"/>
    </row>
    <row r="23" spans="1:12" x14ac:dyDescent="0.45">
      <c r="A23" s="1206" t="str">
        <f>HYPERLINK('All products and rates'!T25,'All products and rates'!A25)</f>
        <v>Guaranteed Ride Home</v>
      </c>
      <c r="B23" s="311" t="str">
        <f>HYPERLINK('All products and rates'!T25,'All products and rates'!B25)</f>
        <v>MyCommute</v>
      </c>
      <c r="C23" s="1016" t="str">
        <f>'All products and rates'!D25</f>
        <v>MyCommute member</v>
      </c>
      <c r="D23" s="1017"/>
      <c r="E23" s="1024" t="str">
        <f>'All products and rates'!G25</f>
        <v>free</v>
      </c>
      <c r="F23" s="1017" t="str">
        <f>'All products and rates'!H25</f>
        <v>3 rides per year</v>
      </c>
      <c r="G23" s="977"/>
      <c r="H23" s="988" t="str">
        <f>'All products and rates'!K25</f>
        <v>Ride from work due to personal emergency.</v>
      </c>
      <c r="I23" s="1019"/>
      <c r="J23" s="1019"/>
      <c r="K23" s="1020"/>
      <c r="L23" s="308"/>
    </row>
    <row r="24" spans="1:12" x14ac:dyDescent="0.45">
      <c r="A24" s="1208" t="str">
        <f>HYPERLINK('All products and rates'!T26,'All products and rates'!A26)</f>
        <v>Lyft Off</v>
      </c>
      <c r="B24" s="312" t="str">
        <f>HYPERLINK('All products and rates'!T26,'All products and rates'!B26)</f>
        <v>o2.ohsu.edu/lyftoff</v>
      </c>
      <c r="C24" s="998" t="str">
        <f>'All products and rates'!D26</f>
        <v>9pm-5:30am to/from campus</v>
      </c>
      <c r="D24" s="978"/>
      <c r="E24" s="1023">
        <f>'All products and rates'!G26</f>
        <v>20</v>
      </c>
      <c r="F24" s="984" t="str">
        <f>'All products and rates'!H26</f>
        <v>credit per shift</v>
      </c>
      <c r="G24" s="978"/>
      <c r="H24" s="989" t="str">
        <f>'All products and rates'!K26</f>
        <v>9pm-5:30am for eligible trips.</v>
      </c>
      <c r="I24" s="978"/>
      <c r="J24" s="978"/>
      <c r="K24" s="1021"/>
      <c r="L24" s="308"/>
    </row>
    <row r="25" spans="1:12" ht="23.25" customHeight="1" x14ac:dyDescent="0.55000000000000004">
      <c r="A25" s="1209" t="str">
        <f>HYPERLINK('All products and rates'!T28,'All products and rates'!A28)</f>
        <v>PARKING facilities</v>
      </c>
      <c r="B25" s="4"/>
      <c r="C25" s="1514" t="s">
        <v>187</v>
      </c>
      <c r="D25" s="1515"/>
      <c r="E25" s="203" t="s">
        <v>156</v>
      </c>
      <c r="F25" s="92"/>
      <c r="G25" s="140"/>
      <c r="H25" s="201" t="str">
        <f>HYPERLINK('All products and rates'!$T$30,'All products and rates'!$F$29)</f>
        <v>HONK</v>
      </c>
      <c r="I25" s="1475" t="s">
        <v>79</v>
      </c>
      <c r="J25" s="1513"/>
      <c r="K25" s="1524" t="s">
        <v>56</v>
      </c>
    </row>
    <row r="26" spans="1:12" ht="36.75" customHeight="1" x14ac:dyDescent="0.45">
      <c r="A26" s="1210" t="str">
        <f>'All products and rates'!A29</f>
        <v>Calendar year maximum charges                        for Wage Based Daily Reservations,           and/or Guaranteed Daily Parking:</v>
      </c>
      <c r="B26" s="282">
        <f>'All products and rates'!B29</f>
        <v>3727.9</v>
      </c>
      <c r="C26" s="1516" t="s">
        <v>188</v>
      </c>
      <c r="D26" s="1517"/>
      <c r="E26" s="65" t="str">
        <f>'All products and rates'!J29</f>
        <v>$50,400-$67,999</v>
      </c>
      <c r="F26" s="65" t="str">
        <f>'All products and rates'!K29</f>
        <v>$68,000-$82,499</v>
      </c>
      <c r="G26" s="65" t="str">
        <f>'All products and rates'!L29</f>
        <v>$82,500-$105,699</v>
      </c>
      <c r="H26" s="65" t="s">
        <v>149</v>
      </c>
      <c r="I26" s="1478" t="s">
        <v>164</v>
      </c>
      <c r="J26" s="1498"/>
      <c r="K26" s="1525"/>
    </row>
    <row r="27" spans="1:12" ht="15" customHeight="1" x14ac:dyDescent="0.45">
      <c r="A27" s="1211"/>
      <c r="B27" s="198"/>
      <c r="C27" s="1518" t="s">
        <v>165</v>
      </c>
      <c r="D27" s="1519"/>
      <c r="E27" s="91" t="s">
        <v>125</v>
      </c>
      <c r="F27" s="91" t="s">
        <v>139</v>
      </c>
      <c r="G27" s="91" t="s">
        <v>141</v>
      </c>
      <c r="H27" s="89"/>
      <c r="I27" s="86"/>
      <c r="J27" s="1520" t="str">
        <f>'All products and rates'!H30</f>
        <v>Daily (5+ hours)</v>
      </c>
      <c r="K27" s="1522" t="s">
        <v>165</v>
      </c>
    </row>
    <row r="28" spans="1:12" ht="16.149999999999999" thickBot="1" x14ac:dyDescent="0.55000000000000004">
      <c r="A28" s="1212" t="str">
        <f>'All products and rates'!A30</f>
        <v>Facility</v>
      </c>
      <c r="B28" s="1117" t="str">
        <f>'All products and rates'!B30</f>
        <v>Campus</v>
      </c>
      <c r="C28" s="186" t="s">
        <v>252</v>
      </c>
      <c r="D28" s="186" t="s">
        <v>239</v>
      </c>
      <c r="E28" s="87" t="s">
        <v>83</v>
      </c>
      <c r="F28" s="87" t="s">
        <v>83</v>
      </c>
      <c r="G28" s="87" t="s">
        <v>83</v>
      </c>
      <c r="H28" s="90" t="str">
        <f>'All products and rates'!F30</f>
        <v>Daily</v>
      </c>
      <c r="I28" s="88" t="s">
        <v>82</v>
      </c>
      <c r="J28" s="1521"/>
      <c r="K28" s="1523"/>
    </row>
    <row r="29" spans="1:12" ht="26" customHeight="1" thickTop="1" thickBot="1" x14ac:dyDescent="0.5">
      <c r="A29" s="1208" t="str">
        <f>HYPERLINK('All products and rates'!T31,'All products and rates'!A31)</f>
        <v>Neveh Shalom</v>
      </c>
      <c r="B29" s="1446" t="str">
        <f>'All products and rates'!B31</f>
        <v>Marquam Hill via TriMet</v>
      </c>
      <c r="C29" s="167" t="str">
        <f>'All products and rates'!F31</f>
        <v>Free</v>
      </c>
      <c r="D29" s="167"/>
      <c r="E29" s="167" t="str">
        <f>'All products and rates'!J31</f>
        <v>Free</v>
      </c>
      <c r="F29" s="167" t="str">
        <f>'All products and rates'!K31</f>
        <v>Free</v>
      </c>
      <c r="G29" s="167" t="str">
        <f>'All products and rates'!L31</f>
        <v>Free</v>
      </c>
      <c r="H29" s="167" t="str">
        <f>'All products and rates'!F31</f>
        <v>Free</v>
      </c>
      <c r="I29" s="812" t="str">
        <f>'All products and rates'!G31</f>
        <v>N/A</v>
      </c>
      <c r="J29" s="812" t="s">
        <v>4</v>
      </c>
      <c r="K29" s="813" t="s">
        <v>27</v>
      </c>
      <c r="L29" s="308"/>
    </row>
    <row r="30" spans="1:12" ht="15" thickTop="1" thickBot="1" x14ac:dyDescent="0.5">
      <c r="A30" s="1213" t="str">
        <f>HYPERLINK('All products and rates'!T32,'All products and rates'!A32)</f>
        <v>After 1pm</v>
      </c>
      <c r="B30" s="814" t="str">
        <f>'All products and rates'!B32</f>
        <v>Various locations</v>
      </c>
      <c r="C30" s="815" t="s">
        <v>4</v>
      </c>
      <c r="D30" s="669" t="s">
        <v>4</v>
      </c>
      <c r="E30" s="816">
        <f>'All products and rates'!J32</f>
        <v>3</v>
      </c>
      <c r="F30" s="816">
        <f>'All products and rates'!K32</f>
        <v>3</v>
      </c>
      <c r="G30" s="816">
        <f>'All products and rates'!L32</f>
        <v>3</v>
      </c>
      <c r="H30" s="817" t="str">
        <f>'All products and rates'!F32</f>
        <v>N/A</v>
      </c>
      <c r="I30" s="818" t="str">
        <f>'All products and rates'!G32</f>
        <v>N/A</v>
      </c>
      <c r="J30" s="819" t="str">
        <f>'All products and rates'!H32</f>
        <v>N/A</v>
      </c>
      <c r="K30" s="820" t="s">
        <v>4</v>
      </c>
    </row>
    <row r="31" spans="1:12" ht="14.65" thickTop="1" x14ac:dyDescent="0.45">
      <c r="A31" s="1199" t="str">
        <f>HYPERLINK('All products and rates'!T33,'All products and rates'!A33)</f>
        <v>Garage A</v>
      </c>
      <c r="B31" s="1510" t="str">
        <f>'All products and rates'!B33</f>
        <v>Marquam Hill</v>
      </c>
      <c r="C31" s="99" t="s">
        <v>4</v>
      </c>
      <c r="D31" s="99" t="s">
        <v>4</v>
      </c>
      <c r="E31" s="99">
        <f>'All products and rates'!J33</f>
        <v>9.5</v>
      </c>
      <c r="F31" s="99">
        <f>'All products and rates'!K33</f>
        <v>10.5</v>
      </c>
      <c r="G31" s="99">
        <f>'All products and rates'!L33</f>
        <v>11.5</v>
      </c>
      <c r="H31" s="99" t="str">
        <f>'All products and rates'!F33</f>
        <v>N/A</v>
      </c>
      <c r="I31" s="100" t="str">
        <f>'All products and rates'!G33</f>
        <v>N/A</v>
      </c>
      <c r="J31" s="98" t="str">
        <f>'All products and rates'!H33</f>
        <v>N/A</v>
      </c>
      <c r="K31" s="175" t="s">
        <v>4</v>
      </c>
    </row>
    <row r="32" spans="1:12" x14ac:dyDescent="0.45">
      <c r="A32" s="1214" t="str">
        <f>HYPERLINK('All products and rates'!T34,'All products and rates'!A34)</f>
        <v>Garage B</v>
      </c>
      <c r="B32" s="1510"/>
      <c r="C32" s="103" t="str">
        <f>'All products and rates'!I34</f>
        <v>N/A</v>
      </c>
      <c r="D32" s="103" t="s">
        <v>4</v>
      </c>
      <c r="E32" s="101" t="str">
        <f>'All products and rates'!J34</f>
        <v>N/A</v>
      </c>
      <c r="F32" s="101" t="str">
        <f>'All products and rates'!K34</f>
        <v>N/A</v>
      </c>
      <c r="G32" s="101" t="str">
        <f>'All products and rates'!L34</f>
        <v>N/A</v>
      </c>
      <c r="H32" s="97" t="str">
        <f>'All products and rates'!F34</f>
        <v>N/A</v>
      </c>
      <c r="I32" s="98" t="str">
        <f>'All products and rates'!G34</f>
        <v>N/A</v>
      </c>
      <c r="J32" s="98" t="str">
        <f>'All products and rates'!H34</f>
        <v>N/A</v>
      </c>
      <c r="K32" s="169" t="s">
        <v>4</v>
      </c>
    </row>
    <row r="33" spans="1:12" x14ac:dyDescent="0.45">
      <c r="A33" s="1215" t="str">
        <f>HYPERLINK('All products and rates'!T35,'All products and rates'!A35)</f>
        <v>Garage C</v>
      </c>
      <c r="B33" s="1510"/>
      <c r="C33" s="101" t="s">
        <v>4</v>
      </c>
      <c r="D33" s="101" t="s">
        <v>4</v>
      </c>
      <c r="E33" s="101">
        <f>'All products and rates'!J35</f>
        <v>9.5</v>
      </c>
      <c r="F33" s="101">
        <f>'All products and rates'!K35</f>
        <v>10.5</v>
      </c>
      <c r="G33" s="101">
        <f>'All products and rates'!L35</f>
        <v>11.5</v>
      </c>
      <c r="H33" s="99" t="str">
        <f>'All products and rates'!F35</f>
        <v>N/A</v>
      </c>
      <c r="I33" s="99">
        <f>'All products and rates'!G35</f>
        <v>3</v>
      </c>
      <c r="J33" s="100" t="str">
        <f>'All products and rates'!H35</f>
        <v>3 hour max</v>
      </c>
      <c r="K33" s="169" t="s">
        <v>4</v>
      </c>
    </row>
    <row r="34" spans="1:12" x14ac:dyDescent="0.45">
      <c r="A34" s="1216" t="str">
        <f>HYPERLINK('All products and rates'!T36,'All products and rates'!A36)</f>
        <v>Garage D</v>
      </c>
      <c r="B34" s="1510"/>
      <c r="C34" s="101" t="s">
        <v>4</v>
      </c>
      <c r="D34" s="101" t="s">
        <v>4</v>
      </c>
      <c r="E34" s="103">
        <f>'All products and rates'!J36</f>
        <v>8.5</v>
      </c>
      <c r="F34" s="103">
        <f>'All products and rates'!K36</f>
        <v>9.5</v>
      </c>
      <c r="G34" s="103">
        <f>'All products and rates'!L36</f>
        <v>10.5</v>
      </c>
      <c r="H34" s="97">
        <f>'All products and rates'!F36</f>
        <v>16</v>
      </c>
      <c r="I34" s="98" t="str">
        <f>'All products and rates'!G36</f>
        <v>N/A</v>
      </c>
      <c r="J34" s="98" t="str">
        <f>'All products and rates'!H36</f>
        <v>N/A</v>
      </c>
      <c r="K34" s="169" t="s">
        <v>4</v>
      </c>
    </row>
    <row r="35" spans="1:12" x14ac:dyDescent="0.45">
      <c r="A35" s="1215" t="str">
        <f>HYPERLINK('All products and rates'!T37,'All products and rates'!A37)</f>
        <v>Garage E</v>
      </c>
      <c r="B35" s="1510"/>
      <c r="C35" s="102">
        <f>'All products and rates'!F71</f>
        <v>58.21</v>
      </c>
      <c r="D35" s="102">
        <f>'All products and rates'!J71</f>
        <v>67.83</v>
      </c>
      <c r="E35" s="101">
        <f>'All products and rates'!J37</f>
        <v>9.5</v>
      </c>
      <c r="F35" s="101">
        <f>'All products and rates'!K37</f>
        <v>10.5</v>
      </c>
      <c r="G35" s="101">
        <f>'All products and rates'!L37</f>
        <v>11.5</v>
      </c>
      <c r="H35" s="99" t="str">
        <f>'All products and rates'!F37</f>
        <v>N/A</v>
      </c>
      <c r="I35" s="100" t="str">
        <f>'All products and rates'!G37</f>
        <v>N/A</v>
      </c>
      <c r="J35" s="98" t="str">
        <f>'All products and rates'!H37</f>
        <v>N/A</v>
      </c>
      <c r="K35" s="169" t="s">
        <v>4</v>
      </c>
    </row>
    <row r="36" spans="1:12" x14ac:dyDescent="0.45">
      <c r="A36" s="1216" t="str">
        <f>HYPERLINK('All products and rates'!T38,'All products and rates'!A38)</f>
        <v>Garage F</v>
      </c>
      <c r="B36" s="1510"/>
      <c r="C36" s="180">
        <f>'All products and rates'!F71</f>
        <v>58.21</v>
      </c>
      <c r="D36" s="180">
        <f>'All products and rates'!J71</f>
        <v>67.83</v>
      </c>
      <c r="E36" s="103">
        <f>'All products and rates'!J38</f>
        <v>8.5</v>
      </c>
      <c r="F36" s="103">
        <f>'All products and rates'!K38</f>
        <v>9.5</v>
      </c>
      <c r="G36" s="103">
        <f>'All products and rates'!L38</f>
        <v>10.5</v>
      </c>
      <c r="H36" s="97">
        <f>'All products and rates'!F38</f>
        <v>16</v>
      </c>
      <c r="I36" s="97">
        <f>'All products and rates'!G38</f>
        <v>3</v>
      </c>
      <c r="J36" s="98" t="str">
        <f>'All products and rates'!H38</f>
        <v>5 hour max</v>
      </c>
      <c r="K36" s="169" t="s">
        <v>4</v>
      </c>
    </row>
    <row r="37" spans="1:12" x14ac:dyDescent="0.45">
      <c r="A37" s="1214" t="str">
        <f>HYPERLINK('All products and rates'!T39,'All products and rates'!A39)</f>
        <v>Garage G</v>
      </c>
      <c r="B37" s="1510"/>
      <c r="C37" s="101" t="s">
        <v>4</v>
      </c>
      <c r="D37" s="101" t="s">
        <v>4</v>
      </c>
      <c r="E37" s="101" t="str">
        <f>'All products and rates'!J39</f>
        <v>N/A</v>
      </c>
      <c r="F37" s="101" t="str">
        <f>'All products and rates'!K39</f>
        <v>N/A</v>
      </c>
      <c r="G37" s="101" t="str">
        <f>'All products and rates'!L39</f>
        <v>N/A</v>
      </c>
      <c r="H37" s="99" t="str">
        <f>'All products and rates'!F39</f>
        <v>N/A</v>
      </c>
      <c r="I37" s="99" t="str">
        <f>'All products and rates'!G39</f>
        <v>N/A</v>
      </c>
      <c r="J37" s="99" t="str">
        <f>'All products and rates'!H39</f>
        <v>N/A</v>
      </c>
      <c r="K37" s="142" t="s">
        <v>4</v>
      </c>
    </row>
    <row r="38" spans="1:12" x14ac:dyDescent="0.45">
      <c r="A38" s="1216" t="str">
        <f>HYPERLINK('All products and rates'!T40,'All products and rates'!A40)</f>
        <v>Garage K</v>
      </c>
      <c r="B38" s="1510"/>
      <c r="C38" s="101" t="s">
        <v>4</v>
      </c>
      <c r="D38" s="101" t="s">
        <v>4</v>
      </c>
      <c r="E38" s="103">
        <f>'All products and rates'!J40</f>
        <v>9.5</v>
      </c>
      <c r="F38" s="103">
        <f>'All products and rates'!K40</f>
        <v>10.5</v>
      </c>
      <c r="G38" s="103">
        <f>'All products and rates'!L40</f>
        <v>11.5</v>
      </c>
      <c r="H38" s="97">
        <f>'All products and rates'!F40</f>
        <v>16</v>
      </c>
      <c r="I38" s="97" t="str">
        <f>'All products and rates'!G40</f>
        <v>N/A</v>
      </c>
      <c r="J38" s="97" t="str">
        <f>'All products and rates'!H40</f>
        <v>N/A</v>
      </c>
      <c r="K38" s="142" t="s">
        <v>4</v>
      </c>
    </row>
    <row r="39" spans="1:12" x14ac:dyDescent="0.45">
      <c r="A39" s="1215" t="str">
        <f>HYPERLINK('All products and rates'!T41,'All products and rates'!A41)</f>
        <v>Lot 10</v>
      </c>
      <c r="B39" s="1510"/>
      <c r="C39" s="101" t="s">
        <v>4</v>
      </c>
      <c r="D39" s="101" t="s">
        <v>4</v>
      </c>
      <c r="E39" s="101">
        <f>'All products and rates'!J41</f>
        <v>9.5</v>
      </c>
      <c r="F39" s="101">
        <f>'All products and rates'!K41</f>
        <v>10.5</v>
      </c>
      <c r="G39" s="101">
        <f>'All products and rates'!L41</f>
        <v>11.5</v>
      </c>
      <c r="H39" s="99">
        <f>'All products and rates'!F41</f>
        <v>16</v>
      </c>
      <c r="I39" s="99" t="str">
        <f>'All products and rates'!G41</f>
        <v>N/A</v>
      </c>
      <c r="J39" s="99" t="str">
        <f>'All products and rates'!H41</f>
        <v>N/A</v>
      </c>
      <c r="K39" s="142" t="s">
        <v>4</v>
      </c>
    </row>
    <row r="40" spans="1:12" x14ac:dyDescent="0.45">
      <c r="A40" s="1216" t="str">
        <f>HYPERLINK('All products and rates'!T42,'All products and rates'!A42)</f>
        <v>Lot 20</v>
      </c>
      <c r="B40" s="1510"/>
      <c r="C40" s="101" t="s">
        <v>4</v>
      </c>
      <c r="D40" s="101" t="s">
        <v>4</v>
      </c>
      <c r="E40" s="103">
        <f>'All products and rates'!J42</f>
        <v>8.5</v>
      </c>
      <c r="F40" s="103">
        <f>'All products and rates'!K42</f>
        <v>9.5</v>
      </c>
      <c r="G40" s="103">
        <f>'All products and rates'!L42</f>
        <v>10.5</v>
      </c>
      <c r="H40" s="97" t="str">
        <f>'All products and rates'!F42</f>
        <v>N/A</v>
      </c>
      <c r="I40" s="97" t="str">
        <f>'All products and rates'!G42</f>
        <v>N/A</v>
      </c>
      <c r="J40" s="97" t="str">
        <f>'All products and rates'!H42</f>
        <v>N/A</v>
      </c>
      <c r="K40" s="142" t="s">
        <v>4</v>
      </c>
    </row>
    <row r="41" spans="1:12" x14ac:dyDescent="0.45">
      <c r="A41" s="1215" t="str">
        <f>HYPERLINK('All products and rates'!T43,'All products and rates'!A43)</f>
        <v>Lot 30</v>
      </c>
      <c r="B41" s="1510"/>
      <c r="C41" s="101" t="s">
        <v>4</v>
      </c>
      <c r="D41" s="101" t="s">
        <v>4</v>
      </c>
      <c r="E41" s="101" t="str">
        <f>'All products and rates'!J43</f>
        <v>N/A</v>
      </c>
      <c r="F41" s="101" t="str">
        <f>'All products and rates'!K43</f>
        <v>N/A</v>
      </c>
      <c r="G41" s="101" t="str">
        <f>'All products and rates'!L43</f>
        <v>N/A</v>
      </c>
      <c r="H41" s="99" t="str">
        <f>'All products and rates'!F43</f>
        <v>N/A</v>
      </c>
      <c r="I41" s="99" t="str">
        <f>'All products and rates'!G43</f>
        <v>N/A</v>
      </c>
      <c r="J41" s="99" t="str">
        <f>'All products and rates'!H43</f>
        <v>N/A</v>
      </c>
      <c r="K41" s="142" t="s">
        <v>4</v>
      </c>
      <c r="L41" s="12"/>
    </row>
    <row r="42" spans="1:12" x14ac:dyDescent="0.45">
      <c r="A42" s="1216" t="str">
        <f>HYPERLINK('All products and rates'!T44,'All products and rates'!A44)</f>
        <v>Lot 40</v>
      </c>
      <c r="B42" s="1510"/>
      <c r="C42" s="101" t="s">
        <v>4</v>
      </c>
      <c r="D42" s="101" t="s">
        <v>4</v>
      </c>
      <c r="E42" s="103">
        <f>'All products and rates'!J44</f>
        <v>7</v>
      </c>
      <c r="F42" s="103">
        <f>'All products and rates'!K44</f>
        <v>7.5</v>
      </c>
      <c r="G42" s="103">
        <f>'All products and rates'!L44</f>
        <v>8.5</v>
      </c>
      <c r="H42" s="97">
        <f>'All products and rates'!F44</f>
        <v>16</v>
      </c>
      <c r="I42" s="97">
        <f>'All products and rates'!G44</f>
        <v>3</v>
      </c>
      <c r="J42" s="97">
        <f>'All products and rates'!H44</f>
        <v>16</v>
      </c>
      <c r="K42" s="142" t="s">
        <v>4</v>
      </c>
    </row>
    <row r="43" spans="1:12" x14ac:dyDescent="0.45">
      <c r="A43" s="1215" t="str">
        <f>HYPERLINK('All products and rates'!T45,'All products and rates'!A45)</f>
        <v>Lot 50</v>
      </c>
      <c r="B43" s="1510"/>
      <c r="C43" s="101" t="s">
        <v>4</v>
      </c>
      <c r="D43" s="101" t="s">
        <v>4</v>
      </c>
      <c r="E43" s="101">
        <f>'All products and rates'!J45</f>
        <v>7</v>
      </c>
      <c r="F43" s="101">
        <f>'All products and rates'!K45</f>
        <v>7.5</v>
      </c>
      <c r="G43" s="101">
        <f>'All products and rates'!L45</f>
        <v>8.5</v>
      </c>
      <c r="H43" s="99" t="str">
        <f>'All products and rates'!F45</f>
        <v>N/A</v>
      </c>
      <c r="I43" s="99" t="str">
        <f>'All products and rates'!G45</f>
        <v>N/A</v>
      </c>
      <c r="J43" s="99" t="str">
        <f>'All products and rates'!H45</f>
        <v>N/A</v>
      </c>
      <c r="K43" s="142" t="s">
        <v>4</v>
      </c>
    </row>
    <row r="44" spans="1:12" x14ac:dyDescent="0.45">
      <c r="A44" s="1216" t="str">
        <f>HYPERLINK('All products and rates'!T46,'All products and rates'!A46)</f>
        <v>Lot 60</v>
      </c>
      <c r="B44" s="1510"/>
      <c r="C44" s="101" t="s">
        <v>4</v>
      </c>
      <c r="D44" s="101" t="s">
        <v>4</v>
      </c>
      <c r="E44" s="103">
        <f>'All products and rates'!J46</f>
        <v>7</v>
      </c>
      <c r="F44" s="103">
        <f>'All products and rates'!K46</f>
        <v>7.5</v>
      </c>
      <c r="G44" s="103">
        <f>'All products and rates'!L46</f>
        <v>8.5</v>
      </c>
      <c r="H44" s="97" t="str">
        <f>'All products and rates'!F46</f>
        <v>N/A</v>
      </c>
      <c r="I44" s="97" t="str">
        <f>'All products and rates'!G46</f>
        <v>N/A</v>
      </c>
      <c r="J44" s="97" t="str">
        <f>'All products and rates'!H46</f>
        <v>N/A</v>
      </c>
      <c r="K44" s="142" t="s">
        <v>4</v>
      </c>
    </row>
    <row r="45" spans="1:12" x14ac:dyDescent="0.45">
      <c r="A45" s="1215" t="str">
        <f>HYPERLINK('All products and rates'!T47,'All products and rates'!A47)</f>
        <v>Lot 70</v>
      </c>
      <c r="B45" s="1510"/>
      <c r="C45" s="101" t="s">
        <v>4</v>
      </c>
      <c r="D45" s="101" t="s">
        <v>4</v>
      </c>
      <c r="E45" s="101">
        <f>'All products and rates'!J47</f>
        <v>7</v>
      </c>
      <c r="F45" s="101">
        <f>'All products and rates'!K47</f>
        <v>7.5</v>
      </c>
      <c r="G45" s="101">
        <f>'All products and rates'!L47</f>
        <v>8.5</v>
      </c>
      <c r="H45" s="99" t="str">
        <f>'All products and rates'!F47</f>
        <v>N/A</v>
      </c>
      <c r="I45" s="99" t="str">
        <f>'All products and rates'!G47</f>
        <v>N/A</v>
      </c>
      <c r="J45" s="99" t="str">
        <f>'All products and rates'!H47</f>
        <v>N/A</v>
      </c>
      <c r="K45" s="142" t="s">
        <v>4</v>
      </c>
    </row>
    <row r="46" spans="1:12" ht="14.65" thickBot="1" x14ac:dyDescent="0.5">
      <c r="A46" s="1217" t="str">
        <f>HYPERLINK('All products and rates'!T48,'All products and rates'!A48)</f>
        <v>Lot 90</v>
      </c>
      <c r="B46" s="1511"/>
      <c r="C46" s="158" t="s">
        <v>4</v>
      </c>
      <c r="D46" s="158" t="s">
        <v>4</v>
      </c>
      <c r="E46" s="159">
        <f>'All products and rates'!J48</f>
        <v>4</v>
      </c>
      <c r="F46" s="159">
        <f>'All products and rates'!K48</f>
        <v>5</v>
      </c>
      <c r="G46" s="159">
        <f>'All products and rates'!L48</f>
        <v>6</v>
      </c>
      <c r="H46" s="160">
        <f>'All products and rates'!F48</f>
        <v>15</v>
      </c>
      <c r="I46" s="160" t="str">
        <f>'All products and rates'!G48</f>
        <v>N/A</v>
      </c>
      <c r="J46" s="160" t="str">
        <f>'All products and rates'!H48</f>
        <v>N/A</v>
      </c>
      <c r="K46" s="170" t="s">
        <v>4</v>
      </c>
    </row>
    <row r="47" spans="1:12" ht="14.65" thickTop="1" x14ac:dyDescent="0.45">
      <c r="A47" s="1218" t="str">
        <f>HYPERLINK('All products and rates'!T49,'All products and rates'!A49)</f>
        <v>3030 Moody Lot</v>
      </c>
      <c r="B47" s="1512" t="str">
        <f>'All products and rates'!B49</f>
        <v>South Waterfront</v>
      </c>
      <c r="C47" s="162" t="s">
        <v>4</v>
      </c>
      <c r="D47" s="162" t="s">
        <v>4</v>
      </c>
      <c r="E47" s="162">
        <f>'All products and rates'!J49</f>
        <v>7</v>
      </c>
      <c r="F47" s="162">
        <f>'All products and rates'!K49</f>
        <v>8</v>
      </c>
      <c r="G47" s="162">
        <f>'All products and rates'!L49</f>
        <v>8.5</v>
      </c>
      <c r="H47" s="162">
        <f>'All products and rates'!F49</f>
        <v>13</v>
      </c>
      <c r="I47" s="162">
        <f>'All products and rates'!G49</f>
        <v>3</v>
      </c>
      <c r="J47" s="162">
        <f>'All products and rates'!H49</f>
        <v>16</v>
      </c>
      <c r="K47" s="165" t="s">
        <v>4</v>
      </c>
    </row>
    <row r="48" spans="1:12" x14ac:dyDescent="0.45">
      <c r="A48" s="1219" t="str">
        <f>HYPERLINK('All products and rates'!T50,'All products and rates'!A50)</f>
        <v>3420 Macadam</v>
      </c>
      <c r="B48" s="1510"/>
      <c r="C48" s="187" t="s">
        <v>4</v>
      </c>
      <c r="D48" s="163" t="s">
        <v>4</v>
      </c>
      <c r="E48" s="163">
        <f>'All products and rates'!J50</f>
        <v>7</v>
      </c>
      <c r="F48" s="163">
        <f>'All products and rates'!K50</f>
        <v>8</v>
      </c>
      <c r="G48" s="163">
        <f>'All products and rates'!L50</f>
        <v>8.5</v>
      </c>
      <c r="H48" s="99" t="str">
        <f>'All products and rates'!F50</f>
        <v>N/A</v>
      </c>
      <c r="I48" s="99" t="str">
        <f>'All products and rates'!G50</f>
        <v>N/A</v>
      </c>
      <c r="J48" s="99" t="str">
        <f>'All products and rates'!H50</f>
        <v>N/A</v>
      </c>
      <c r="K48" s="142" t="s">
        <v>4</v>
      </c>
    </row>
    <row r="49" spans="1:12" ht="15" hidden="1" customHeight="1" x14ac:dyDescent="0.45">
      <c r="A49" s="1215" t="e">
        <f>HYPERLINK('All products and rates'!#REF!,'All products and rates'!#REF!)</f>
        <v>#REF!</v>
      </c>
      <c r="B49" s="1510"/>
      <c r="C49" s="101" t="s">
        <v>4</v>
      </c>
      <c r="D49" s="101" t="s">
        <v>4</v>
      </c>
      <c r="E49" s="101" t="e">
        <f>'All products and rates'!#REF!</f>
        <v>#REF!</v>
      </c>
      <c r="F49" s="101" t="e">
        <f>'All products and rates'!#REF!</f>
        <v>#REF!</v>
      </c>
      <c r="G49" s="101" t="e">
        <f>'All products and rates'!#REF!</f>
        <v>#REF!</v>
      </c>
      <c r="H49" s="99" t="e">
        <f>'All products and rates'!#REF!</f>
        <v>#REF!</v>
      </c>
      <c r="I49" s="99" t="e">
        <f>'All products and rates'!#REF!</f>
        <v>#REF!</v>
      </c>
      <c r="J49" s="99" t="e">
        <f>'All products and rates'!#REF!</f>
        <v>#REF!</v>
      </c>
      <c r="K49" s="142" t="s">
        <v>4</v>
      </c>
    </row>
    <row r="50" spans="1:12" x14ac:dyDescent="0.45">
      <c r="A50" s="1215" t="str">
        <f>HYPERLINK('All products and rates'!T51,'All products and rates'!A51)</f>
        <v>Center for Health and Healing</v>
      </c>
      <c r="B50" s="1510"/>
      <c r="C50" s="101" t="s">
        <v>4</v>
      </c>
      <c r="D50" s="101" t="s">
        <v>4</v>
      </c>
      <c r="E50" s="101" t="str">
        <f>'All products and rates'!J51</f>
        <v>N/A</v>
      </c>
      <c r="F50" s="101" t="str">
        <f>'All products and rates'!K51</f>
        <v>N/A</v>
      </c>
      <c r="G50" s="101" t="str">
        <f>'All products and rates'!L51</f>
        <v>N/A</v>
      </c>
      <c r="H50" s="99" t="str">
        <f>'All products and rates'!F51</f>
        <v>N/A</v>
      </c>
      <c r="I50" s="99">
        <f>'All products and rates'!G51</f>
        <v>4</v>
      </c>
      <c r="J50" s="99">
        <f>'All products and rates'!H51</f>
        <v>22</v>
      </c>
      <c r="K50" s="142" t="s">
        <v>4</v>
      </c>
    </row>
    <row r="51" spans="1:12" x14ac:dyDescent="0.45">
      <c r="A51" s="1220" t="str">
        <f>HYPERLINK('All products and rates'!T52,'All products and rates'!A52)</f>
        <v>Knight Cancer Research Building</v>
      </c>
      <c r="B51" s="1510"/>
      <c r="C51" s="101" t="s">
        <v>4</v>
      </c>
      <c r="D51" s="101" t="s">
        <v>4</v>
      </c>
      <c r="E51" s="103">
        <f>'All products and rates'!J52</f>
        <v>7</v>
      </c>
      <c r="F51" s="103">
        <f>'All products and rates'!K52</f>
        <v>8</v>
      </c>
      <c r="G51" s="103">
        <f>'All products and rates'!L52</f>
        <v>8.5</v>
      </c>
      <c r="H51" s="99" t="str">
        <f>'All products and rates'!F52</f>
        <v>N/A</v>
      </c>
      <c r="I51" s="97">
        <f>'All products and rates'!G52</f>
        <v>3</v>
      </c>
      <c r="J51" s="97">
        <f>'All products and rates'!H52</f>
        <v>18</v>
      </c>
      <c r="K51" s="171" t="s">
        <v>4</v>
      </c>
    </row>
    <row r="52" spans="1:12" x14ac:dyDescent="0.45">
      <c r="A52" s="1215" t="str">
        <f>HYPERLINK('All products and rates'!T55,'All products and rates'!A55)</f>
        <v>Macadam Warehouse</v>
      </c>
      <c r="B52" s="1510"/>
      <c r="C52" s="103" t="s">
        <v>4</v>
      </c>
      <c r="D52" s="103" t="s">
        <v>4</v>
      </c>
      <c r="E52" s="101">
        <f>'All products and rates'!J55</f>
        <v>7</v>
      </c>
      <c r="F52" s="101">
        <f>'All products and rates'!K55</f>
        <v>8</v>
      </c>
      <c r="G52" s="101">
        <f>'All products and rates'!L55</f>
        <v>8.5</v>
      </c>
      <c r="H52" s="97" t="str">
        <f>'All products and rates'!F55</f>
        <v>N/A</v>
      </c>
      <c r="I52" s="99">
        <f>'All products and rates'!G55</f>
        <v>3</v>
      </c>
      <c r="J52" s="99">
        <f>'All products and rates'!H55</f>
        <v>16</v>
      </c>
      <c r="K52" s="171" t="s">
        <v>4</v>
      </c>
    </row>
    <row r="53" spans="1:12" ht="15" hidden="1" customHeight="1" x14ac:dyDescent="0.45">
      <c r="A53" s="1220" t="e">
        <f>HYPERLINK('All products and rates'!#REF!,'All products and rates'!A53)</f>
        <v>#REF!</v>
      </c>
      <c r="B53" s="1510"/>
      <c r="C53" s="101" t="s">
        <v>4</v>
      </c>
      <c r="D53" s="101" t="s">
        <v>4</v>
      </c>
      <c r="E53" s="101">
        <f>'All products and rates'!J53</f>
        <v>7</v>
      </c>
      <c r="F53" s="101">
        <f>'All products and rates'!K53</f>
        <v>8</v>
      </c>
      <c r="G53" s="101">
        <f>'All products and rates'!L53</f>
        <v>8.5</v>
      </c>
      <c r="H53" s="99" t="str">
        <f>'All products and rates'!F53</f>
        <v>N/A</v>
      </c>
      <c r="I53" s="99" t="str">
        <f>'All products and rates'!G53</f>
        <v>N/A</v>
      </c>
      <c r="J53" s="99" t="s">
        <v>238</v>
      </c>
      <c r="K53" s="169" t="str">
        <f>'All products and rates'!R53</f>
        <v>N/A</v>
      </c>
    </row>
    <row r="54" spans="1:12" x14ac:dyDescent="0.45">
      <c r="A54" s="1220" t="str">
        <f>HYPERLINK('All products and rates'!T56,'All products and rates'!A56)</f>
        <v>Robertson Life Sciences Building</v>
      </c>
      <c r="B54" s="1510"/>
      <c r="C54" s="103" t="s">
        <v>4</v>
      </c>
      <c r="D54" s="103" t="s">
        <v>4</v>
      </c>
      <c r="E54" s="103">
        <f>'All products and rates'!J56</f>
        <v>8.5</v>
      </c>
      <c r="F54" s="103">
        <f>'All products and rates'!K56</f>
        <v>9.5</v>
      </c>
      <c r="G54" s="103">
        <f>'All products and rates'!L56</f>
        <v>10.5</v>
      </c>
      <c r="H54" s="97" t="str">
        <f>'All products and rates'!F56</f>
        <v>N/A</v>
      </c>
      <c r="I54" s="97">
        <f>'All products and rates'!G56</f>
        <v>3</v>
      </c>
      <c r="J54" s="97">
        <f>'All products and rates'!H56</f>
        <v>18</v>
      </c>
      <c r="K54" s="172" t="s">
        <v>4</v>
      </c>
    </row>
    <row r="55" spans="1:12" x14ac:dyDescent="0.45">
      <c r="A55" s="1215" t="str">
        <f>HYPERLINK('All products and rates'!T57,'All products and rates'!A57)</f>
        <v>Rood Family Pavilion</v>
      </c>
      <c r="B55" s="1510"/>
      <c r="C55" s="103" t="s">
        <v>4</v>
      </c>
      <c r="D55" s="103" t="s">
        <v>4</v>
      </c>
      <c r="E55" s="101">
        <f>'All products and rates'!J57</f>
        <v>8.5</v>
      </c>
      <c r="F55" s="101">
        <f>'All products and rates'!K57</f>
        <v>9.5</v>
      </c>
      <c r="G55" s="101">
        <f>'All products and rates'!L57</f>
        <v>10.5</v>
      </c>
      <c r="H55" s="97" t="str">
        <f>'All products and rates'!F57</f>
        <v>N/A</v>
      </c>
      <c r="I55" s="99">
        <f>'All products and rates'!G57</f>
        <v>3</v>
      </c>
      <c r="J55" s="99">
        <f>'All products and rates'!H57</f>
        <v>18</v>
      </c>
      <c r="K55" s="172" t="s">
        <v>4</v>
      </c>
    </row>
    <row r="56" spans="1:12" x14ac:dyDescent="0.45">
      <c r="A56" s="1220" t="str">
        <f>HYPERLINK('All products and rates'!T58,'All products and rates'!A58)</f>
        <v>Schnitzer Parking Lot</v>
      </c>
      <c r="B56" s="1510"/>
      <c r="C56" s="180">
        <f>'All products and rates'!F71</f>
        <v>58.21</v>
      </c>
      <c r="D56" s="180">
        <f>'All products and rates'!J71</f>
        <v>67.83</v>
      </c>
      <c r="E56" s="103">
        <f>'All products and rates'!J58</f>
        <v>6.5</v>
      </c>
      <c r="F56" s="103">
        <f>'All products and rates'!K58</f>
        <v>7.5</v>
      </c>
      <c r="G56" s="103">
        <f>'All products and rates'!L58</f>
        <v>8</v>
      </c>
      <c r="H56" s="97">
        <f>'All products and rates'!F58</f>
        <v>13</v>
      </c>
      <c r="I56" s="97">
        <f>'All products and rates'!G58</f>
        <v>3</v>
      </c>
      <c r="J56" s="97">
        <f>'All products and rates'!H58</f>
        <v>13</v>
      </c>
      <c r="K56" s="172" t="s">
        <v>4</v>
      </c>
    </row>
    <row r="57" spans="1:12" ht="14.65" thickBot="1" x14ac:dyDescent="0.5">
      <c r="A57" s="1221" t="str">
        <f>HYPERLINK('All products and rates'!T59,'All products and rates'!A59)</f>
        <v>Whitaker Parking Lot</v>
      </c>
      <c r="B57" s="1511"/>
      <c r="C57" s="161" t="s">
        <v>4</v>
      </c>
      <c r="D57" s="161" t="s">
        <v>4</v>
      </c>
      <c r="E57" s="161">
        <f>'All products and rates'!J59</f>
        <v>8.5</v>
      </c>
      <c r="F57" s="161">
        <f>'All products and rates'!K59</f>
        <v>9.5</v>
      </c>
      <c r="G57" s="161">
        <f>'All products and rates'!L59</f>
        <v>10.5</v>
      </c>
      <c r="H57" s="164" t="str">
        <f>'All products and rates'!F59</f>
        <v>N/A</v>
      </c>
      <c r="I57" s="164" t="str">
        <f>'All products and rates'!G59</f>
        <v>N/A</v>
      </c>
      <c r="J57" s="164" t="str">
        <f>'All products and rates'!H59</f>
        <v>N/A</v>
      </c>
      <c r="K57" s="173" t="s">
        <v>4</v>
      </c>
    </row>
    <row r="58" spans="1:12" ht="14.75" customHeight="1" thickTop="1" x14ac:dyDescent="0.45">
      <c r="A58" s="1222" t="str">
        <f>HYPERLINK('All products and rates'!T65,'All products and rates'!A65)</f>
        <v>4th and Clay</v>
      </c>
      <c r="B58" s="1512" t="str">
        <f>'All products and rates'!B65</f>
        <v>Off Campus</v>
      </c>
      <c r="C58" s="188" t="str">
        <f>'All products and rates'!I65</f>
        <v>N/A</v>
      </c>
      <c r="D58" s="188" t="s">
        <v>4</v>
      </c>
      <c r="E58" s="188" t="str">
        <f>'All products and rates'!J65</f>
        <v>N/A</v>
      </c>
      <c r="F58" s="188" t="str">
        <f>'All products and rates'!K65</f>
        <v>N/A</v>
      </c>
      <c r="G58" s="188" t="str">
        <f>'All products and rates'!L65</f>
        <v>N/A</v>
      </c>
      <c r="H58" s="188" t="str">
        <f>'All products and rates'!F65</f>
        <v>N/A</v>
      </c>
      <c r="I58" s="188" t="str">
        <f>'All products and rates'!G65</f>
        <v>N/A</v>
      </c>
      <c r="J58" s="188" t="str">
        <f>'All products and rates'!H65</f>
        <v>N/A</v>
      </c>
      <c r="K58" s="189">
        <f>'All products and rates'!R65</f>
        <v>129.04</v>
      </c>
      <c r="L58" s="308"/>
    </row>
    <row r="59" spans="1:12" ht="14.25" customHeight="1" x14ac:dyDescent="0.45">
      <c r="A59" s="1215" t="str">
        <f>HYPERLINK('All products and rates'!T66,'All products and rates'!A66)</f>
        <v>Market Square Building</v>
      </c>
      <c r="B59" s="1510"/>
      <c r="C59" s="101" t="str">
        <f>'All products and rates'!I66</f>
        <v>N/A</v>
      </c>
      <c r="D59" s="101" t="s">
        <v>4</v>
      </c>
      <c r="E59" s="101" t="str">
        <f>'All products and rates'!J66</f>
        <v>N/A</v>
      </c>
      <c r="F59" s="101" t="str">
        <f>'All products and rates'!K66</f>
        <v>N/A</v>
      </c>
      <c r="G59" s="101" t="str">
        <f>'All products and rates'!L66</f>
        <v>N/A</v>
      </c>
      <c r="H59" s="99" t="str">
        <f>'All products and rates'!F66</f>
        <v>N/A</v>
      </c>
      <c r="I59" s="811" t="str">
        <f>'All products and rates'!G66</f>
        <v>non-OHSU</v>
      </c>
      <c r="J59" s="99"/>
      <c r="K59" s="169">
        <f>'All products and rates'!R66</f>
        <v>129.04</v>
      </c>
      <c r="L59" s="308"/>
    </row>
    <row r="60" spans="1:12" ht="15.75" x14ac:dyDescent="0.5">
      <c r="A60" s="1223" t="s">
        <v>184</v>
      </c>
      <c r="B60" s="177" t="s">
        <v>186</v>
      </c>
      <c r="C60" s="174" t="s">
        <v>61</v>
      </c>
      <c r="D60" s="174"/>
      <c r="E60" s="148" t="str">
        <f>'All products and rates'!F68</f>
        <v>Rate</v>
      </c>
      <c r="F60" s="62"/>
      <c r="G60" s="62"/>
      <c r="H60" s="62"/>
      <c r="I60" s="62"/>
      <c r="J60" s="62"/>
      <c r="K60" s="62" t="str">
        <f>'All products and rates'!P68</f>
        <v>To acquire</v>
      </c>
      <c r="L60" s="308"/>
    </row>
    <row r="61" spans="1:12" x14ac:dyDescent="0.45">
      <c r="A61" s="1220" t="s">
        <v>84</v>
      </c>
      <c r="B61" s="1452" t="s">
        <v>185</v>
      </c>
      <c r="C61" s="143" t="str">
        <f>'All products and rates'!D69</f>
        <v>Requires OHSU Motorcycle permit</v>
      </c>
      <c r="D61" s="143"/>
      <c r="E61" s="313" t="str">
        <f>'All products and rates'!F69</f>
        <v>Free</v>
      </c>
      <c r="F61" s="130"/>
      <c r="G61" s="132"/>
      <c r="H61" s="139"/>
      <c r="I61" s="139"/>
      <c r="J61" s="325"/>
      <c r="K61" s="139" t="s">
        <v>226</v>
      </c>
      <c r="L61" s="308"/>
    </row>
    <row r="62" spans="1:12" x14ac:dyDescent="0.45">
      <c r="A62" s="1215" t="s">
        <v>155</v>
      </c>
      <c r="B62" s="1453"/>
      <c r="C62" s="144" t="str">
        <f>'All products and rates'!D70</f>
        <v>Requires ADA permit or doctor's note</v>
      </c>
      <c r="D62" s="144"/>
      <c r="E62" s="314">
        <f>'All products and rates'!F70</f>
        <v>66</v>
      </c>
      <c r="F62" s="152" t="str">
        <f>'All products and rates'!G70</f>
        <v>per pay period</v>
      </c>
      <c r="G62" s="135"/>
      <c r="H62" s="138"/>
      <c r="I62" s="138"/>
      <c r="J62" s="326"/>
      <c r="K62" s="138" t="s">
        <v>226</v>
      </c>
      <c r="L62" s="308"/>
    </row>
    <row r="63" spans="1:12" x14ac:dyDescent="0.45">
      <c r="A63" s="1220" t="str">
        <f>'All products and rates'!A71</f>
        <v>GME parking</v>
      </c>
      <c r="B63" s="178" t="str">
        <f>'All products and rates'!B71</f>
        <v>Limited locations</v>
      </c>
      <c r="C63" s="143" t="str">
        <f>'All products and rates'!D71</f>
        <v>Monthly permit for house officers</v>
      </c>
      <c r="D63" s="143"/>
      <c r="E63" s="315">
        <f>'All products and rates'!F71</f>
        <v>58.21</v>
      </c>
      <c r="F63" s="143" t="str">
        <f>'All products and rates'!G71</f>
        <v>brackets 1 to 5 per pay period</v>
      </c>
      <c r="G63" s="133"/>
      <c r="H63" s="315">
        <f>'All products and rates'!J71</f>
        <v>67.83</v>
      </c>
      <c r="I63" s="143" t="str">
        <f>'All products and rates'!K71</f>
        <v>brackets 6 to 7</v>
      </c>
      <c r="J63" s="327"/>
      <c r="K63" s="139" t="s">
        <v>227</v>
      </c>
      <c r="L63" s="308"/>
    </row>
  </sheetData>
  <sheetProtection sort="0" autoFilter="0"/>
  <mergeCells count="14">
    <mergeCell ref="A1:K1"/>
    <mergeCell ref="B31:B46"/>
    <mergeCell ref="B47:B57"/>
    <mergeCell ref="B61:B62"/>
    <mergeCell ref="I25:J25"/>
    <mergeCell ref="I26:J26"/>
    <mergeCell ref="C25:D25"/>
    <mergeCell ref="C26:D26"/>
    <mergeCell ref="C27:D27"/>
    <mergeCell ref="B2:C2"/>
    <mergeCell ref="J27:J28"/>
    <mergeCell ref="K27:K28"/>
    <mergeCell ref="K25:K26"/>
    <mergeCell ref="B58:B59"/>
  </mergeCells>
  <conditionalFormatting sqref="C29:K59">
    <cfRule type="containsText" dxfId="45" priority="1" operator="containsText" text="N/A">
      <formula>NOT(ISERROR(SEARCH("N/A",C29)))</formula>
    </cfRule>
  </conditionalFormatting>
  <hyperlinks>
    <hyperlink ref="E25" r:id="rId1" xr:uid="{604FD96D-84F0-4920-B023-A0080108E08E}"/>
    <hyperlink ref="C25:D25" r:id="rId2" display="Long term" xr:uid="{0E4D058A-B2F2-4C83-B7DC-A347D44A1F2D}"/>
  </hyperlinks>
  <pageMargins left="0.25" right="0.25" top="0.24386574074074074" bottom="0.75" header="0.3" footer="0.61250000000000004"/>
  <pageSetup scale="57" orientation="portrait" horizontalDpi="300" verticalDpi="300"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2D8B60"/>
    <pageSetUpPr fitToPage="1"/>
  </sheetPr>
  <dimension ref="A1:L68"/>
  <sheetViews>
    <sheetView showGridLines="0" showRuler="0" zoomScale="110" zoomScaleNormal="110" zoomScalePageLayoutView="110" workbookViewId="0">
      <selection activeCell="A3" sqref="A3:XFD3"/>
    </sheetView>
  </sheetViews>
  <sheetFormatPr defaultRowHeight="14.25" x14ac:dyDescent="0.45"/>
  <cols>
    <col min="1" max="1" width="31.796875" customWidth="1"/>
    <col min="2" max="3" width="17.796875" customWidth="1"/>
    <col min="4" max="4" width="15.796875" customWidth="1"/>
    <col min="5" max="5" width="6.796875" customWidth="1"/>
    <col min="6" max="6" width="19.46484375" customWidth="1"/>
    <col min="7" max="7" width="12.1328125" customWidth="1"/>
    <col min="8" max="8" width="12.19921875" customWidth="1"/>
    <col min="9" max="9" width="17.19921875" customWidth="1"/>
    <col min="11" max="11" width="9" customWidth="1"/>
    <col min="12" max="12" width="14.19921875" customWidth="1"/>
    <col min="15" max="15" width="13.19921875" customWidth="1"/>
  </cols>
  <sheetData>
    <row r="1" spans="1:11" ht="29.25" customHeight="1" x14ac:dyDescent="1">
      <c r="A1" s="1528" t="s">
        <v>87</v>
      </c>
      <c r="B1" s="1528"/>
      <c r="C1" s="1528"/>
      <c r="D1" s="1528"/>
      <c r="E1" s="1528"/>
      <c r="F1" s="1528"/>
      <c r="G1" s="1528"/>
      <c r="H1" s="1528"/>
      <c r="I1" s="1528"/>
    </row>
    <row r="2" spans="1:11" ht="21.75" customHeight="1" x14ac:dyDescent="1">
      <c r="A2" s="209" t="str">
        <f>'All products and rates'!A2</f>
        <v>Updated:</v>
      </c>
      <c r="B2" s="1531">
        <f ca="1">TODAY()</f>
        <v>46232</v>
      </c>
      <c r="C2" s="1531"/>
      <c r="D2" s="67"/>
      <c r="E2" s="67"/>
      <c r="F2" s="67" t="str">
        <f>'All products and rates'!I29</f>
        <v>&lt;$50,400</v>
      </c>
      <c r="G2" s="67"/>
      <c r="H2" s="67"/>
      <c r="I2" s="67"/>
      <c r="J2" s="13"/>
      <c r="K2" s="13"/>
    </row>
    <row r="3" spans="1:11" x14ac:dyDescent="0.45">
      <c r="A3" t="str">
        <f>'All products and rates'!A4</f>
        <v>Click on each program or product for more information.</v>
      </c>
      <c r="C3" s="12" t="str">
        <f>HYPERLINK('All products and rates'!$T4,'All products and rates'!E4)</f>
        <v>More on how Wage Based Reservation Parking is determined here.</v>
      </c>
      <c r="H3" s="68"/>
    </row>
    <row r="4" spans="1:11" ht="27" customHeight="1" x14ac:dyDescent="0.75">
      <c r="A4" s="1224" t="str">
        <f>'All products and rates'!A5</f>
        <v>BIKE AND WALK</v>
      </c>
      <c r="B4" s="239" t="str">
        <f>'All products and rates'!B5</f>
        <v>Where to acquire</v>
      </c>
      <c r="C4" s="239" t="str">
        <f>'All products and rates'!D5</f>
        <v>Eligibility</v>
      </c>
      <c r="D4" s="239"/>
      <c r="E4" s="239" t="str">
        <f>'All products and rates'!G5</f>
        <v>Rate</v>
      </c>
      <c r="F4" s="239"/>
      <c r="G4" s="239" t="str">
        <f>'All products and rates'!K5</f>
        <v>Description</v>
      </c>
      <c r="H4" s="7"/>
      <c r="I4" s="1094"/>
    </row>
    <row r="5" spans="1:11" x14ac:dyDescent="0.45">
      <c r="A5" s="1110" t="str">
        <f>HYPERLINK('All products and rates'!$T6,'All products and rates'!A6)</f>
        <v>Bike Valet</v>
      </c>
      <c r="B5" s="304" t="str">
        <f>HYPERLINK('All products and rates'!$T6,'All products and rates'!B6)</f>
        <v>Go By Bike</v>
      </c>
      <c r="C5" s="236" t="str">
        <f>'All products and rates'!D6</f>
        <v>General public</v>
      </c>
      <c r="D5" s="977"/>
      <c r="E5" s="238" t="str">
        <f>'All products and rates'!G6</f>
        <v>free</v>
      </c>
      <c r="F5" s="234"/>
      <c r="G5" s="236" t="str">
        <f>'All products and rates'!K6</f>
        <v>Weekdays 5:30am-9:30pm at South Waterfront tram terminal</v>
      </c>
      <c r="H5" s="977"/>
      <c r="I5" s="1095"/>
    </row>
    <row r="6" spans="1:11" x14ac:dyDescent="0.45">
      <c r="A6" s="1111" t="str">
        <f>HYPERLINK('All products and rates'!T7,'All products and rates'!A7)</f>
        <v>Cash incentive to walk</v>
      </c>
      <c r="B6" s="305" t="str">
        <f>HYPERLINK('All products and rates'!$T7,'All products and rates'!B7)</f>
        <v>MyCommute</v>
      </c>
      <c r="C6" s="301" t="str">
        <f>'All products and rates'!D7</f>
        <v>OHSU members at eligible OHSU sites</v>
      </c>
      <c r="D6" s="978"/>
      <c r="E6" s="296">
        <f>'All products and rates'!G7</f>
        <v>1.5</v>
      </c>
      <c r="F6" s="243" t="str">
        <f>'All products and rates'!H7</f>
        <v>incentive per weekday</v>
      </c>
      <c r="G6" s="301" t="str">
        <f>'All products and rates'!K7</f>
        <v>Log eligible inbound weekday trips on MyCommute</v>
      </c>
      <c r="H6" s="978"/>
      <c r="I6" s="1096"/>
    </row>
    <row r="7" spans="1:11" x14ac:dyDescent="0.45">
      <c r="A7" s="1112" t="str">
        <f>HYPERLINK('All products and rates'!T8,'All products and rates'!A8)</f>
        <v>Cash incentive to bike or scooter</v>
      </c>
      <c r="B7" s="306" t="str">
        <f>HYPERLINK('All products and rates'!$T8,'All products and rates'!B8)</f>
        <v>MyCommute</v>
      </c>
      <c r="C7" s="236" t="str">
        <f>'All products and rates'!D8</f>
        <v>OHSU members at eligible OHSU sites</v>
      </c>
      <c r="D7" s="977"/>
      <c r="E7" s="297">
        <f>'All products and rates'!G8</f>
        <v>3</v>
      </c>
      <c r="F7" s="234" t="str">
        <f>'All products and rates'!H8</f>
        <v>incentive per weekday</v>
      </c>
      <c r="G7" s="236" t="str">
        <f>'All products and rates'!K8</f>
        <v>Log eligible inbound weekday trips on MyCommute</v>
      </c>
      <c r="H7" s="977"/>
      <c r="I7" s="1095"/>
    </row>
    <row r="8" spans="1:11" x14ac:dyDescent="0.45">
      <c r="A8" s="1111" t="str">
        <f>HYPERLINK('All products and rates'!T9,'All products and rates'!A9)</f>
        <v>Facility: Marquam Hill</v>
      </c>
      <c r="B8" s="305" t="str">
        <f>HYPERLINK('All products and rates'!$T9,'All products and rates'!B9)</f>
        <v>ohsu.edu/bike</v>
      </c>
      <c r="C8" s="301" t="str">
        <f>'All products and rates'!D9</f>
        <v>OHSU badge and active permit</v>
      </c>
      <c r="D8" s="978"/>
      <c r="E8" s="298" t="str">
        <f>'All products and rates'!G9</f>
        <v>free</v>
      </c>
      <c r="F8" s="243" t="str">
        <f>'All products and rates'!H9</f>
        <v>with permit</v>
      </c>
      <c r="G8" s="301" t="str">
        <f>'All products and rates'!K9</f>
        <v>Badge-access bike parking</v>
      </c>
      <c r="H8" s="978"/>
      <c r="I8" s="1096"/>
    </row>
    <row r="9" spans="1:11" x14ac:dyDescent="0.45">
      <c r="A9" s="1112" t="str">
        <f>HYPERLINK('All products and rates'!T10,'All products and rates'!A10)</f>
        <v>Facility: South Waterfront</v>
      </c>
      <c r="B9" s="306" t="str">
        <f>HYPERLINK('All products and rates'!$T10,'All products and rates'!B10)</f>
        <v>ohsu.edu/bike</v>
      </c>
      <c r="C9" s="236" t="str">
        <f>'All products and rates'!D10</f>
        <v>OHSU badge and active permit</v>
      </c>
      <c r="D9" s="977"/>
      <c r="E9" s="1006">
        <f>'All products and rates'!G10</f>
        <v>2.31</v>
      </c>
      <c r="F9" s="234" t="str">
        <f>'All products and rates'!H10</f>
        <v>cost per pay period</v>
      </c>
      <c r="G9" s="236" t="str">
        <f>'All products and rates'!K10</f>
        <v>Badge-access bike parking, shower, towel, locker</v>
      </c>
      <c r="H9" s="977"/>
      <c r="I9" s="1095"/>
    </row>
    <row r="10" spans="1:11" x14ac:dyDescent="0.45">
      <c r="A10" s="1111" t="str">
        <f>HYPERLINK('All products and rates'!T11,'All products and rates'!A11)</f>
        <v>Loaner Bike</v>
      </c>
      <c r="B10" s="305" t="str">
        <f>HYPERLINK('All products and rates'!$T11,'All products and rates'!B11)</f>
        <v>Go By Bike</v>
      </c>
      <c r="C10" s="301" t="str">
        <f>'All products and rates'!D11</f>
        <v>OHSU email and waitlist call off</v>
      </c>
      <c r="D10" s="978"/>
      <c r="E10" s="298" t="str">
        <f>'All products and rates'!G11</f>
        <v>free</v>
      </c>
      <c r="F10" s="243" t="str">
        <f>'All products and rates'!H11</f>
        <v>30 day loan</v>
      </c>
      <c r="G10" s="301" t="str">
        <f>'All products and rates'!K11</f>
        <v>Loaner bike, equipment and voucher</v>
      </c>
      <c r="H10" s="978"/>
      <c r="I10" s="1096"/>
    </row>
    <row r="11" spans="1:11" x14ac:dyDescent="0.45">
      <c r="A11" s="1112" t="str">
        <f>HYPERLINK('All products and rates'!T12,'All products and rates'!A12)</f>
        <v>Loaner E-Bike</v>
      </c>
      <c r="B11" s="306" t="str">
        <f>HYPERLINK('All products and rates'!$T12,'All products and rates'!B12)</f>
        <v>Go By Bike</v>
      </c>
      <c r="C11" s="236" t="str">
        <f>'All products and rates'!D12</f>
        <v>OHSU email and waitlist call off</v>
      </c>
      <c r="D11" s="977"/>
      <c r="E11" s="238" t="str">
        <f>'All products and rates'!G12</f>
        <v>free</v>
      </c>
      <c r="F11" s="234" t="str">
        <f>'All products and rates'!H12</f>
        <v>14 day loan</v>
      </c>
      <c r="G11" s="236" t="str">
        <f>'All products and rates'!K12</f>
        <v>Loaner e-bike, equipment and voucher</v>
      </c>
      <c r="H11" s="977"/>
      <c r="I11" s="1095"/>
    </row>
    <row r="12" spans="1:11" x14ac:dyDescent="0.45">
      <c r="A12" s="1111" t="str">
        <f>HYPERLINK('All products and rates'!T13,'All products and rates'!A13)</f>
        <v>Subsidy: Bike</v>
      </c>
      <c r="B12" s="305" t="str">
        <f>HYPERLINK('All products and rates'!$T13,'All products and rates'!B13)</f>
        <v>customer service</v>
      </c>
      <c r="C12" s="301" t="str">
        <f>'All products and rates'!D13</f>
        <v>OHSU email and eligible purchase at partner shops</v>
      </c>
      <c r="D12" s="978"/>
      <c r="E12" s="286">
        <f>'All products and rates'!G13</f>
        <v>100</v>
      </c>
      <c r="F12" s="243" t="str">
        <f>'All products and rates'!H13</f>
        <v>one time voucher</v>
      </c>
      <c r="G12" s="301" t="str">
        <f>'All products and rates'!K13</f>
        <v xml:space="preserve">For purchase of a bike for an member's OHSU commute </v>
      </c>
      <c r="H12" s="978"/>
      <c r="I12" s="1096"/>
    </row>
    <row r="13" spans="1:11" x14ac:dyDescent="0.45">
      <c r="A13" s="1112" t="str">
        <f>HYPERLINK('All products and rates'!T14,'All products and rates'!A14)</f>
        <v>Subsidy: E-Bike</v>
      </c>
      <c r="B13" s="306" t="str">
        <f>HYPERLINK('All products and rates'!$T14,'All products and rates'!B14)</f>
        <v>customer service</v>
      </c>
      <c r="C13" s="236" t="str">
        <f>'All products and rates'!D14</f>
        <v>OHSU email and eligible purchase at partner shops</v>
      </c>
      <c r="D13" s="977"/>
      <c r="E13" s="300">
        <f>'All products and rates'!G14</f>
        <v>200</v>
      </c>
      <c r="F13" s="234" t="str">
        <f>'All products and rates'!H14</f>
        <v>one time voucher</v>
      </c>
      <c r="G13" s="236" t="str">
        <f>'All products and rates'!K14</f>
        <v xml:space="preserve">For purchase of an e- bike for an member's OHSU commute </v>
      </c>
      <c r="H13" s="977"/>
      <c r="I13" s="1095"/>
    </row>
    <row r="14" spans="1:11" ht="26.25" customHeight="1" x14ac:dyDescent="0.75">
      <c r="A14" s="1225" t="str">
        <f>'All products and rates'!A15</f>
        <v>PUBLIC TRANSIT</v>
      </c>
      <c r="B14" s="240" t="str">
        <f>'All products and rates'!B15</f>
        <v>Where to acquire</v>
      </c>
      <c r="C14" s="240" t="str">
        <f>'All products and rates'!D15</f>
        <v>Eligibility</v>
      </c>
      <c r="D14" s="240"/>
      <c r="E14" s="240" t="str">
        <f>'All products and rates'!G15</f>
        <v>Rate</v>
      </c>
      <c r="F14" s="240"/>
      <c r="G14" s="240" t="str">
        <f>'All products and rates'!K15</f>
        <v>Description</v>
      </c>
      <c r="H14" s="6"/>
      <c r="I14" s="276"/>
    </row>
    <row r="15" spans="1:11" x14ac:dyDescent="0.45">
      <c r="A15" s="1226" t="str">
        <f>HYPERLINK('All products and rates'!T16,'All products and rates'!A16)</f>
        <v>Cash incentive to ride transit</v>
      </c>
      <c r="B15" s="305" t="str">
        <f>HYPERLINK('All products and rates'!$T16,'All products and rates'!B16)</f>
        <v>MyCommute</v>
      </c>
      <c r="C15" s="233" t="str">
        <f>'All products and rates'!D16</f>
        <v>OHSU members at eligible OHSU sites</v>
      </c>
      <c r="D15" s="979"/>
      <c r="E15" s="289">
        <f>'All products and rates'!G16</f>
        <v>1.5</v>
      </c>
      <c r="F15" s="217" t="str">
        <f>'All products and rates'!H16</f>
        <v>incentive per weekday</v>
      </c>
      <c r="G15" s="219" t="str">
        <f>'All products and rates'!K16</f>
        <v>Log eligible inbound weekday trips on MyCommute</v>
      </c>
      <c r="H15" s="986"/>
      <c r="I15" s="1097"/>
    </row>
    <row r="16" spans="1:11" x14ac:dyDescent="0.45">
      <c r="A16" s="1227" t="str">
        <f>HYPERLINK('All products and rates'!T17,'All products and rates'!A17)</f>
        <v>C-Tran Express Hop</v>
      </c>
      <c r="B16" s="304" t="str">
        <f>HYPERLINK('All products and rates'!$T17,'All products and rates'!B17)</f>
        <v>customer service</v>
      </c>
      <c r="C16" s="235" t="str">
        <f>'All products and rates'!D17</f>
        <v>OHSU badge</v>
      </c>
      <c r="D16" s="980"/>
      <c r="E16" s="1005">
        <f>'All products and rates'!G17</f>
        <v>385</v>
      </c>
      <c r="F16" s="222" t="str">
        <f>'All products and rates'!H17</f>
        <v>cost per transit year</v>
      </c>
      <c r="G16" s="223" t="str">
        <f>'All products and rates'!K17</f>
        <v>Vancouver to Portland rush hour transit service</v>
      </c>
      <c r="H16" s="987"/>
      <c r="I16" s="1098"/>
    </row>
    <row r="17" spans="1:11" x14ac:dyDescent="0.45">
      <c r="A17" s="1228" t="str">
        <f>HYPERLINK('All products and rates'!T18,'All products and rates'!A18)</f>
        <v>Portland Aerial Tram</v>
      </c>
      <c r="B17" s="305" t="str">
        <f>HYPERLINK('All products and rates'!$T18,'All products and rates'!B18)</f>
        <v>onsite</v>
      </c>
      <c r="C17" s="226" t="str">
        <f>'All products and rates'!D18</f>
        <v>OHSU badge or patient pass</v>
      </c>
      <c r="D17" s="981"/>
      <c r="E17" s="291" t="str">
        <f>'All products and rates'!G18</f>
        <v>free</v>
      </c>
      <c r="F17" s="225" t="str">
        <f>'All products and rates'!H18</f>
        <v>OHSU badge is fare</v>
      </c>
      <c r="G17" s="226" t="str">
        <f>'All products and rates'!K18</f>
        <v>Connects Marquam Hill, South Waterfront</v>
      </c>
      <c r="H17" s="981"/>
      <c r="I17" s="1099"/>
    </row>
    <row r="18" spans="1:11" x14ac:dyDescent="0.45">
      <c r="A18" s="1229" t="str">
        <f>HYPERLINK('All products and rates'!T19,'All products and rates'!A19)</f>
        <v>Portland Streetcar</v>
      </c>
      <c r="B18" s="304" t="str">
        <f>HYPERLINK('All products and rates'!$T19,'All products and rates'!B19)</f>
        <v>customer service</v>
      </c>
      <c r="C18" s="228" t="str">
        <f>'All products and rates'!D19</f>
        <v>OHSU badge</v>
      </c>
      <c r="D18" s="982"/>
      <c r="E18" s="292" t="str">
        <f>'All products and rates'!G19</f>
        <v>free</v>
      </c>
      <c r="F18" s="128" t="str">
        <f>'All products and rates'!H19</f>
        <v>OHSU badge is fare</v>
      </c>
      <c r="G18" s="228" t="str">
        <f>'All products and rates'!K19</f>
        <v>Unlimited trips on central Portland transit service</v>
      </c>
      <c r="H18" s="982"/>
      <c r="I18" s="1100"/>
    </row>
    <row r="19" spans="1:11" x14ac:dyDescent="0.45">
      <c r="A19" s="1228" t="str">
        <f>HYPERLINK('All products and rates'!T20,'All products and rates'!A20)</f>
        <v>TriMet Hop</v>
      </c>
      <c r="B19" s="305" t="str">
        <f>HYPERLINK('All products and rates'!$T20,'All products and rates'!B20)</f>
        <v>customer service</v>
      </c>
      <c r="C19" s="226" t="str">
        <f>'All products and rates'!D20</f>
        <v>OHSU badge</v>
      </c>
      <c r="D19" s="981"/>
      <c r="E19" s="1003">
        <f>'All products and rates'!G20</f>
        <v>50</v>
      </c>
      <c r="F19" s="225" t="str">
        <f>'All products and rates'!H20</f>
        <v>per transit year</v>
      </c>
      <c r="G19" s="226" t="str">
        <f>'All products and rates'!K20</f>
        <v>Unlimited trips on regional transit service</v>
      </c>
      <c r="H19" s="981"/>
      <c r="I19" s="1099"/>
    </row>
    <row r="20" spans="1:11" x14ac:dyDescent="0.45">
      <c r="A20" s="1229" t="str">
        <f>HYPERLINK('All products and rates'!T21,'All products and rates'!A21)</f>
        <v>TriMet Hop: ONA, AFSCME, UA, GRU</v>
      </c>
      <c r="B20" s="304" t="str">
        <f>HYPERLINK('All products and rates'!$T21,'All products and rates'!B21)</f>
        <v>customer service</v>
      </c>
      <c r="C20" s="228" t="str">
        <f>'All products and rates'!D21</f>
        <v>OHSU badge + first Hop pass</v>
      </c>
      <c r="D20" s="982"/>
      <c r="E20" s="1004">
        <f>'All products and rates'!G21</f>
        <v>25</v>
      </c>
      <c r="F20" s="128" t="str">
        <f>'All products and rates'!H21</f>
        <v>per transit year</v>
      </c>
      <c r="G20" s="228" t="str">
        <f>'All products and rates'!K21</f>
        <v>First Hop card only; Unlimited trips on regional transit service</v>
      </c>
      <c r="H20" s="982"/>
      <c r="I20" s="1100"/>
    </row>
    <row r="21" spans="1:11" x14ac:dyDescent="0.45">
      <c r="A21" s="1230" t="str">
        <f>HYPERLINK('All products and rates'!T22,'All products and rates'!A22)</f>
        <v>TriMet Hop: Medical Assistant</v>
      </c>
      <c r="B21" s="305" t="str">
        <f>HYPERLINK('All products and rates'!$T22,'All products and rates'!B22)</f>
        <v>customer service</v>
      </c>
      <c r="C21" s="231" t="str">
        <f>'All products and rates'!D22</f>
        <v>Medical Assistant</v>
      </c>
      <c r="D21" s="983"/>
      <c r="E21" s="295" t="str">
        <f>'All products and rates'!G22</f>
        <v>free</v>
      </c>
      <c r="F21" s="230" t="str">
        <f>'All products and rates'!H22</f>
        <v>billed to dept</v>
      </c>
      <c r="G21" s="231" t="str">
        <f>'All products and rates'!K22</f>
        <v>Unlimited trips on regional transit service</v>
      </c>
      <c r="H21" s="983"/>
      <c r="I21" s="1101"/>
    </row>
    <row r="22" spans="1:11" ht="27" customHeight="1" x14ac:dyDescent="0.75">
      <c r="A22" s="1231" t="str">
        <f>'All products and rates'!A23</f>
        <v>RIDES</v>
      </c>
      <c r="B22" s="241" t="str">
        <f>'All products and rates'!B23</f>
        <v>Where to acquire</v>
      </c>
      <c r="C22" s="241" t="str">
        <f>'All products and rates'!D23</f>
        <v>Eligibility</v>
      </c>
      <c r="D22" s="241"/>
      <c r="E22" s="241" t="str">
        <f>'All products and rates'!G23</f>
        <v>Rate</v>
      </c>
      <c r="F22" s="241"/>
      <c r="G22" s="241" t="str">
        <f>'All products and rates'!K24</f>
        <v>Match with rides via app</v>
      </c>
      <c r="H22" s="241"/>
      <c r="I22" s="277"/>
    </row>
    <row r="23" spans="1:11" ht="13.5" customHeight="1" x14ac:dyDescent="0.45">
      <c r="A23" s="1111" t="str">
        <f>HYPERLINK('All products and rates'!T24,'All products and rates'!A24)</f>
        <v>OHSU Carpool app</v>
      </c>
      <c r="B23" s="305" t="str">
        <f>HYPERLINK('All products and rates'!$T24,'All products and rates'!B24)</f>
        <v>ohsu.edu/carpool</v>
      </c>
      <c r="C23" s="301" t="str">
        <f>'All products and rates'!D24</f>
        <v>Rides completed via OHSU Carpool app</v>
      </c>
      <c r="D23" s="978"/>
      <c r="E23" s="286">
        <f>'All products and rates'!G24</f>
        <v>3</v>
      </c>
      <c r="F23" s="243" t="str">
        <f>'All products and rates'!H24</f>
        <v>cash to drive; free to ride</v>
      </c>
      <c r="G23" s="301" t="str">
        <f>'All products and rates'!K24</f>
        <v>Match with rides via app</v>
      </c>
      <c r="H23" s="978"/>
      <c r="I23" s="1096"/>
    </row>
    <row r="24" spans="1:11" x14ac:dyDescent="0.45">
      <c r="A24" s="1110" t="str">
        <f>HYPERLINK('All products and rates'!T25,'All products and rates'!A25)</f>
        <v>Guaranteed Ride Home</v>
      </c>
      <c r="B24" s="304" t="str">
        <f>HYPERLINK('All products and rates'!$T25,'All products and rates'!B25)</f>
        <v>MyCommute</v>
      </c>
      <c r="C24" s="302" t="str">
        <f>'All products and rates'!D25</f>
        <v>MyCommute member</v>
      </c>
      <c r="D24" s="977"/>
      <c r="E24" s="287" t="str">
        <f>'All products and rates'!G25</f>
        <v>free</v>
      </c>
      <c r="F24" s="234" t="str">
        <f>'All products and rates'!H25</f>
        <v>3 rides per year</v>
      </c>
      <c r="G24" s="236" t="str">
        <f>'All products and rates'!K25</f>
        <v>Ride from work due to personal emergency.</v>
      </c>
      <c r="H24" s="977"/>
      <c r="I24" s="1095"/>
    </row>
    <row r="25" spans="1:11" x14ac:dyDescent="0.45">
      <c r="A25" s="1111" t="str">
        <f>HYPERLINK('All products and rates'!T26,'All products and rates'!A26)</f>
        <v>Lyft Off</v>
      </c>
      <c r="B25" s="305" t="str">
        <f>HYPERLINK('All products and rates'!$T26,'All products and rates'!B26)</f>
        <v>o2.ohsu.edu/lyftoff</v>
      </c>
      <c r="C25" s="303" t="str">
        <f>'All products and rates'!D26</f>
        <v>9pm-5:30am to/from campus</v>
      </c>
      <c r="D25" s="978"/>
      <c r="E25" s="288">
        <f>'All products and rates'!G26</f>
        <v>20</v>
      </c>
      <c r="F25" s="243" t="str">
        <f>'All products and rates'!H26</f>
        <v>credit per shift</v>
      </c>
      <c r="G25" s="301" t="str">
        <f>'All products and rates'!K26</f>
        <v>9pm-5:30am for eligible trips.</v>
      </c>
      <c r="H25" s="978"/>
      <c r="I25" s="1096"/>
    </row>
    <row r="26" spans="1:11" ht="24" customHeight="1" x14ac:dyDescent="0.55000000000000004">
      <c r="A26" s="1232" t="str">
        <f>HYPERLINK('All products and rates'!T28,'All products and rates'!A28)</f>
        <v>PARKING facilities</v>
      </c>
      <c r="B26" s="4"/>
      <c r="C26" s="1529" t="s">
        <v>80</v>
      </c>
      <c r="D26" s="202" t="str">
        <f>HYPERLINK('All products and rates'!$T$30,'All products and rates'!$F$29)</f>
        <v>HONK</v>
      </c>
      <c r="E26" s="1475" t="s">
        <v>79</v>
      </c>
      <c r="F26" s="1513"/>
      <c r="G26" s="1475" t="s">
        <v>81</v>
      </c>
      <c r="H26" s="1513"/>
      <c r="I26" s="278" t="str">
        <f>'All products and rates'!R28</f>
        <v>Restricted</v>
      </c>
      <c r="J26" s="11"/>
      <c r="K26" s="11"/>
    </row>
    <row r="27" spans="1:11" ht="36" thickBot="1" x14ac:dyDescent="0.5">
      <c r="A27" s="1233" t="str" cm="1">
        <f t="array" ref="A27:B27">'All products and rates'!A29:B29</f>
        <v>Calendar year maximum charges                        for Wage Based Daily Reservations,           and/or Guaranteed Daily Parking:</v>
      </c>
      <c r="B27" s="282">
        <v>3727.9</v>
      </c>
      <c r="C27" s="1530"/>
      <c r="D27" s="65" t="s">
        <v>149</v>
      </c>
      <c r="E27" s="1478" t="s">
        <v>164</v>
      </c>
      <c r="F27" s="1498"/>
      <c r="G27" s="1478" t="str">
        <f>'All products and rates'!P29</f>
        <v>Guaranteed Daily Parking</v>
      </c>
      <c r="H27" s="1498"/>
      <c r="I27" s="279"/>
      <c r="J27" s="11"/>
      <c r="K27" s="11"/>
    </row>
    <row r="28" spans="1:11" ht="15" thickTop="1" thickBot="1" x14ac:dyDescent="0.5">
      <c r="A28" s="1234"/>
      <c r="B28" s="1235"/>
      <c r="C28" s="503" t="s">
        <v>37</v>
      </c>
      <c r="D28" s="73"/>
      <c r="E28" s="62"/>
      <c r="F28" s="62"/>
      <c r="G28" s="63"/>
      <c r="H28" s="64"/>
      <c r="I28" s="279"/>
      <c r="J28" s="11"/>
      <c r="K28" s="11"/>
    </row>
    <row r="29" spans="1:11" ht="38" customHeight="1" thickTop="1" thickBot="1" x14ac:dyDescent="0.55000000000000004">
      <c r="A29" s="1236" t="str">
        <f>'All products and rates'!A30</f>
        <v>Facility</v>
      </c>
      <c r="B29" s="1014" t="str">
        <f>'All products and rates'!B30</f>
        <v>Campus</v>
      </c>
      <c r="C29" s="1015" t="s">
        <v>83</v>
      </c>
      <c r="D29" s="1009" t="str">
        <f>'All products and rates'!F30</f>
        <v>Daily</v>
      </c>
      <c r="E29" s="1010" t="s">
        <v>82</v>
      </c>
      <c r="F29" s="832" t="str">
        <f>'All products and rates'!H30</f>
        <v>Daily (5+ hours)</v>
      </c>
      <c r="G29" s="1012" t="str">
        <f>'All products and rates'!P30</f>
        <v>12am - 1pm</v>
      </c>
      <c r="H29" s="1013" t="str">
        <f>'All products and rates'!Q30</f>
        <v>1pm -     5pm</v>
      </c>
      <c r="I29" s="1102" t="s">
        <v>165</v>
      </c>
      <c r="J29" s="11"/>
      <c r="K29" s="11"/>
    </row>
    <row r="30" spans="1:11" ht="26" customHeight="1" thickTop="1" thickBot="1" x14ac:dyDescent="0.5">
      <c r="A30" s="1237" t="str">
        <f>HYPERLINK('All products and rates'!T31,'All products and rates'!A31)</f>
        <v>Neveh Shalom</v>
      </c>
      <c r="B30" s="1445" t="str">
        <f>'All products and rates'!B31</f>
        <v>Marquam Hill via TriMet</v>
      </c>
      <c r="C30" s="628" t="str">
        <f>'All products and rates'!I31</f>
        <v>Free</v>
      </c>
      <c r="D30" s="713" t="str">
        <f>'All products and rates'!F31</f>
        <v>Free</v>
      </c>
      <c r="E30" s="736" t="str">
        <f>'All products and rates'!G31</f>
        <v>N/A</v>
      </c>
      <c r="F30" s="737" t="str">
        <f>'All products and rates'!H31</f>
        <v>Free</v>
      </c>
      <c r="G30" s="775" t="str">
        <f>'All products and rates'!P31</f>
        <v>N/A</v>
      </c>
      <c r="H30" s="790" t="str">
        <f>'All products and rates'!Q31</f>
        <v>N/A</v>
      </c>
      <c r="I30" s="1103" t="s">
        <v>27</v>
      </c>
    </row>
    <row r="31" spans="1:11" ht="15" thickTop="1" thickBot="1" x14ac:dyDescent="0.5">
      <c r="A31" s="1238" t="str">
        <f>HYPERLINK('All products and rates'!T32,'All products and rates'!A32)</f>
        <v>After 1pm</v>
      </c>
      <c r="B31" s="580" t="str">
        <f>'All products and rates'!B32</f>
        <v>Various locations</v>
      </c>
      <c r="C31" s="629">
        <f>'All products and rates'!I32</f>
        <v>3</v>
      </c>
      <c r="D31" s="714" t="str">
        <f>'All products and rates'!F32</f>
        <v>N/A</v>
      </c>
      <c r="E31" s="738" t="str">
        <f>'All products and rates'!G32</f>
        <v>N/A</v>
      </c>
      <c r="F31" s="739" t="str">
        <f>'All products and rates'!H32</f>
        <v>N/A</v>
      </c>
      <c r="G31" s="583" t="str">
        <f>'All products and rates'!P32</f>
        <v>N/A</v>
      </c>
      <c r="H31" s="555" t="str">
        <f>'All products and rates'!Q32</f>
        <v>N/A</v>
      </c>
      <c r="I31" s="1104" t="s">
        <v>4</v>
      </c>
    </row>
    <row r="32" spans="1:11" ht="14.65" thickTop="1" x14ac:dyDescent="0.45">
      <c r="A32" s="1111" t="str">
        <f>HYPERLINK('All products and rates'!T33,'All products and rates'!A33)</f>
        <v>Garage A</v>
      </c>
      <c r="B32" s="1526" t="str">
        <f>'All products and rates'!B33</f>
        <v>Marquam Hill</v>
      </c>
      <c r="C32" s="630">
        <f>'All products and rates'!I33</f>
        <v>8.5</v>
      </c>
      <c r="D32" s="715" t="str">
        <f>'All products and rates'!F33</f>
        <v>N/A</v>
      </c>
      <c r="E32" s="740" t="str">
        <f>'All products and rates'!G33</f>
        <v>N/A</v>
      </c>
      <c r="F32" s="741" t="str">
        <f>'All products and rates'!H33</f>
        <v>N/A</v>
      </c>
      <c r="G32" s="584" t="str">
        <f>'All products and rates'!P33</f>
        <v>N/A</v>
      </c>
      <c r="H32" s="791" t="str">
        <f>'All products and rates'!Q33</f>
        <v>N/A</v>
      </c>
      <c r="I32" s="1105" t="s">
        <v>4</v>
      </c>
    </row>
    <row r="33" spans="1:12" x14ac:dyDescent="0.45">
      <c r="A33" s="1239" t="str">
        <f>HYPERLINK('All products and rates'!T34,'All products and rates'!A34)</f>
        <v>Garage B</v>
      </c>
      <c r="B33" s="1526"/>
      <c r="C33" s="631" t="str">
        <f>'All products and rates'!I34</f>
        <v>N/A</v>
      </c>
      <c r="D33" s="716" t="str">
        <f>'All products and rates'!F34</f>
        <v>N/A</v>
      </c>
      <c r="E33" s="742" t="str">
        <f>'All products and rates'!G34</f>
        <v>N/A</v>
      </c>
      <c r="F33" s="743" t="str">
        <f>'All products and rates'!H34</f>
        <v>N/A</v>
      </c>
      <c r="G33" s="586" t="str">
        <f>'All products and rates'!P34</f>
        <v>N/A</v>
      </c>
      <c r="H33" s="563" t="str">
        <f>'All products and rates'!Q34</f>
        <v>N/A</v>
      </c>
      <c r="I33" s="1106" t="s">
        <v>4</v>
      </c>
    </row>
    <row r="34" spans="1:12" x14ac:dyDescent="0.45">
      <c r="A34" s="1240" t="str">
        <f>HYPERLINK('All products and rates'!T35,'All products and rates'!A35)</f>
        <v>Garage C</v>
      </c>
      <c r="B34" s="1526"/>
      <c r="C34" s="632">
        <f>'All products and rates'!I35</f>
        <v>8.5</v>
      </c>
      <c r="D34" s="717" t="str">
        <f>'All products and rates'!F35</f>
        <v>N/A</v>
      </c>
      <c r="E34" s="744">
        <f>'All products and rates'!G35</f>
        <v>3</v>
      </c>
      <c r="F34" s="745" t="str">
        <f>'All products and rates'!H35</f>
        <v>3 hour max</v>
      </c>
      <c r="G34" s="589">
        <f>'All products and rates'!P35</f>
        <v>17</v>
      </c>
      <c r="H34" s="564">
        <f>'All products and rates'!Q35</f>
        <v>7</v>
      </c>
      <c r="I34" s="1106" t="s">
        <v>4</v>
      </c>
    </row>
    <row r="35" spans="1:12" x14ac:dyDescent="0.45">
      <c r="A35" s="1241" t="str">
        <f>HYPERLINK('All products and rates'!T36,'All products and rates'!A36)</f>
        <v>Garage D</v>
      </c>
      <c r="B35" s="1526"/>
      <c r="C35" s="633">
        <f>'All products and rates'!I36</f>
        <v>7.5</v>
      </c>
      <c r="D35" s="718">
        <f>'All products and rates'!F36</f>
        <v>16</v>
      </c>
      <c r="E35" s="746" t="str">
        <f>'All products and rates'!G36</f>
        <v>N/A</v>
      </c>
      <c r="F35" s="747" t="str">
        <f>'All products and rates'!H36</f>
        <v>N/A</v>
      </c>
      <c r="G35" s="587">
        <f>'All products and rates'!P36</f>
        <v>17</v>
      </c>
      <c r="H35" s="558">
        <f>'All products and rates'!Q36</f>
        <v>7</v>
      </c>
      <c r="I35" s="1106" t="s">
        <v>4</v>
      </c>
    </row>
    <row r="36" spans="1:12" x14ac:dyDescent="0.45">
      <c r="A36" s="1240" t="str">
        <f>HYPERLINK('All products and rates'!T37,'All products and rates'!A37)</f>
        <v>Garage E</v>
      </c>
      <c r="B36" s="1526"/>
      <c r="C36" s="632">
        <f>'All products and rates'!I37</f>
        <v>8.5</v>
      </c>
      <c r="D36" s="719" t="str">
        <f>'All products and rates'!F37</f>
        <v>N/A</v>
      </c>
      <c r="E36" s="742" t="str">
        <f>'All products and rates'!G37</f>
        <v>N/A</v>
      </c>
      <c r="F36" s="743" t="str">
        <f>'All products and rates'!H37</f>
        <v>N/A</v>
      </c>
      <c r="G36" s="590" t="str">
        <f>'All products and rates'!P37</f>
        <v>N/A</v>
      </c>
      <c r="H36" s="562" t="str">
        <f>'All products and rates'!Q37</f>
        <v>N/A</v>
      </c>
      <c r="I36" s="1106" t="s">
        <v>4</v>
      </c>
    </row>
    <row r="37" spans="1:12" x14ac:dyDescent="0.45">
      <c r="A37" s="1241" t="str">
        <f>HYPERLINK('All products and rates'!T38,'All products and rates'!A38)</f>
        <v>Garage F</v>
      </c>
      <c r="B37" s="1526"/>
      <c r="C37" s="633">
        <f>'All products and rates'!I38</f>
        <v>7.5</v>
      </c>
      <c r="D37" s="718">
        <f>'All products and rates'!F38</f>
        <v>16</v>
      </c>
      <c r="E37" s="748">
        <f>'All products and rates'!G38</f>
        <v>3</v>
      </c>
      <c r="F37" s="749" t="str">
        <f>'All products and rates'!H38</f>
        <v>5 hour max</v>
      </c>
      <c r="G37" s="591" t="str">
        <f>'All products and rates'!P38</f>
        <v>N/A</v>
      </c>
      <c r="H37" s="568" t="str">
        <f>'All products and rates'!Q38</f>
        <v>N/A</v>
      </c>
      <c r="I37" s="1106" t="s">
        <v>4</v>
      </c>
    </row>
    <row r="38" spans="1:12" x14ac:dyDescent="0.45">
      <c r="A38" s="1239" t="str">
        <f>HYPERLINK('All products and rates'!T39,'All products and rates'!A39)</f>
        <v>Garage G</v>
      </c>
      <c r="B38" s="1526"/>
      <c r="C38" s="631" t="str">
        <f>'All products and rates'!I39</f>
        <v>N/A</v>
      </c>
      <c r="D38" s="719" t="str">
        <f>'All products and rates'!F39</f>
        <v>N/A</v>
      </c>
      <c r="E38" s="780" t="str">
        <f>'All products and rates'!G39</f>
        <v>N/A</v>
      </c>
      <c r="F38" s="781" t="str">
        <f>'All products and rates'!H39</f>
        <v>N/A</v>
      </c>
      <c r="G38" s="591" t="str">
        <f>'All products and rates'!P39</f>
        <v>N/A</v>
      </c>
      <c r="H38" s="568" t="str">
        <f>'All products and rates'!Q39</f>
        <v>N/A</v>
      </c>
      <c r="I38" s="1106" t="s">
        <v>4</v>
      </c>
    </row>
    <row r="39" spans="1:12" x14ac:dyDescent="0.45">
      <c r="A39" s="1241" t="str">
        <f>HYPERLINK('All products and rates'!T40,'All products and rates'!A40)</f>
        <v>Garage K</v>
      </c>
      <c r="B39" s="1526"/>
      <c r="C39" s="634">
        <f>'All products and rates'!I40</f>
        <v>8.5</v>
      </c>
      <c r="D39" s="718">
        <f>'All products and rates'!F40</f>
        <v>16</v>
      </c>
      <c r="E39" s="782" t="str">
        <f>'All products and rates'!G40</f>
        <v>N/A</v>
      </c>
      <c r="F39" s="783" t="str">
        <f>'All products and rates'!H40</f>
        <v>N/A</v>
      </c>
      <c r="G39" s="591" t="str">
        <f>'All products and rates'!P40</f>
        <v>N/A</v>
      </c>
      <c r="H39" s="568" t="str">
        <f>'All products and rates'!Q40</f>
        <v>N/A</v>
      </c>
      <c r="I39" s="1106" t="s">
        <v>4</v>
      </c>
    </row>
    <row r="40" spans="1:12" x14ac:dyDescent="0.45">
      <c r="A40" s="1240" t="str">
        <f>HYPERLINK('All products and rates'!T41,'All products and rates'!A41)</f>
        <v>Lot 10</v>
      </c>
      <c r="B40" s="1526"/>
      <c r="C40" s="632">
        <f>'All products and rates'!I41</f>
        <v>8.5</v>
      </c>
      <c r="D40" s="720">
        <f>'All products and rates'!F41</f>
        <v>16</v>
      </c>
      <c r="E40" s="752" t="str">
        <f>'All products and rates'!G41</f>
        <v>N/A</v>
      </c>
      <c r="F40" s="753" t="str">
        <f>'All products and rates'!H41</f>
        <v>N/A</v>
      </c>
      <c r="G40" s="591" t="str">
        <f>'All products and rates'!P41</f>
        <v>N/A</v>
      </c>
      <c r="H40" s="568" t="str">
        <f>'All products and rates'!Q41</f>
        <v>N/A</v>
      </c>
      <c r="I40" s="1106" t="s">
        <v>4</v>
      </c>
    </row>
    <row r="41" spans="1:12" x14ac:dyDescent="0.45">
      <c r="A41" s="1241" t="str">
        <f>HYPERLINK('All products and rates'!T42,'All products and rates'!A42)</f>
        <v>Lot 20</v>
      </c>
      <c r="B41" s="1526"/>
      <c r="C41" s="633">
        <f>'All products and rates'!I42</f>
        <v>7.5</v>
      </c>
      <c r="D41" s="721" t="str">
        <f>'All products and rates'!F42</f>
        <v>N/A</v>
      </c>
      <c r="E41" s="752" t="str">
        <f>'All products and rates'!G42</f>
        <v>N/A</v>
      </c>
      <c r="F41" s="753" t="str">
        <f>'All products and rates'!H42</f>
        <v>N/A</v>
      </c>
      <c r="G41" s="591" t="str">
        <f>'All products and rates'!P42</f>
        <v>N/A</v>
      </c>
      <c r="H41" s="568" t="str">
        <f>'All products and rates'!Q42</f>
        <v>N/A</v>
      </c>
      <c r="I41" s="1106" t="s">
        <v>4</v>
      </c>
    </row>
    <row r="42" spans="1:12" x14ac:dyDescent="0.45">
      <c r="A42" s="1240" t="str">
        <f>HYPERLINK('All products and rates'!T43,'All products and rates'!A43)</f>
        <v>Lot 30</v>
      </c>
      <c r="B42" s="1526"/>
      <c r="C42" s="631" t="str">
        <f>'All products and rates'!I43</f>
        <v>N/A</v>
      </c>
      <c r="D42" s="717" t="str">
        <f>'All products and rates'!F43</f>
        <v>N/A</v>
      </c>
      <c r="E42" s="742" t="str">
        <f>'All products and rates'!G43</f>
        <v>N/A</v>
      </c>
      <c r="F42" s="743" t="str">
        <f>'All products and rates'!H43</f>
        <v>N/A</v>
      </c>
      <c r="G42" s="591" t="str">
        <f>'All products and rates'!P43</f>
        <v>N/A</v>
      </c>
      <c r="H42" s="568" t="str">
        <f>'All products and rates'!Q43</f>
        <v>N/A</v>
      </c>
      <c r="I42" s="1106" t="s">
        <v>4</v>
      </c>
    </row>
    <row r="43" spans="1:12" x14ac:dyDescent="0.45">
      <c r="A43" s="1241" t="str">
        <f>HYPERLINK('All products and rates'!T44,'All products and rates'!A44)</f>
        <v>Lot 40</v>
      </c>
      <c r="B43" s="1526"/>
      <c r="C43" s="633">
        <f>'All products and rates'!I44</f>
        <v>6</v>
      </c>
      <c r="D43" s="718">
        <f>'All products and rates'!F44</f>
        <v>16</v>
      </c>
      <c r="E43" s="748">
        <f>'All products and rates'!G44</f>
        <v>3</v>
      </c>
      <c r="F43" s="754">
        <f>'All products and rates'!H44</f>
        <v>16</v>
      </c>
      <c r="G43" s="591" t="str">
        <f>'All products and rates'!P44</f>
        <v>N/A</v>
      </c>
      <c r="H43" s="568" t="str">
        <f>'All products and rates'!Q44</f>
        <v>N/A</v>
      </c>
      <c r="I43" s="1106" t="s">
        <v>4</v>
      </c>
      <c r="L43" s="12"/>
    </row>
    <row r="44" spans="1:12" x14ac:dyDescent="0.45">
      <c r="A44" s="1240" t="str">
        <f>HYPERLINK('All products and rates'!T45,'All products and rates'!A45)</f>
        <v>Lot 50</v>
      </c>
      <c r="B44" s="1526"/>
      <c r="C44" s="635">
        <f>'All products and rates'!I45</f>
        <v>6</v>
      </c>
      <c r="D44" s="721" t="str">
        <f>'All products and rates'!F45</f>
        <v>N/A</v>
      </c>
      <c r="E44" s="746" t="str">
        <f>'All products and rates'!G45</f>
        <v>N/A</v>
      </c>
      <c r="F44" s="747" t="str">
        <f>'All products and rates'!H45</f>
        <v>N/A</v>
      </c>
      <c r="G44" s="591" t="str">
        <f>'All products and rates'!P45</f>
        <v>N/A</v>
      </c>
      <c r="H44" s="568" t="str">
        <f>'All products and rates'!Q45</f>
        <v>N/A</v>
      </c>
      <c r="I44" s="1106" t="s">
        <v>4</v>
      </c>
    </row>
    <row r="45" spans="1:12" x14ac:dyDescent="0.45">
      <c r="A45" s="1241" t="str">
        <f>HYPERLINK('All products and rates'!T46,'All products and rates'!A46)</f>
        <v>Lot 60</v>
      </c>
      <c r="B45" s="1526"/>
      <c r="C45" s="633">
        <f>'All products and rates'!I46</f>
        <v>6</v>
      </c>
      <c r="D45" s="559" t="str">
        <f>'All products and rates'!F46</f>
        <v>N/A</v>
      </c>
      <c r="E45" s="752" t="str">
        <f>'All products and rates'!G46</f>
        <v>N/A</v>
      </c>
      <c r="F45" s="753" t="str">
        <f>'All products and rates'!H46</f>
        <v>N/A</v>
      </c>
      <c r="G45" s="591" t="str">
        <f>'All products and rates'!P46</f>
        <v>N/A</v>
      </c>
      <c r="H45" s="568" t="str">
        <f>'All products and rates'!Q46</f>
        <v>N/A</v>
      </c>
      <c r="I45" s="1106" t="s">
        <v>4</v>
      </c>
    </row>
    <row r="46" spans="1:12" x14ac:dyDescent="0.45">
      <c r="A46" s="1240" t="str">
        <f>HYPERLINK('All products and rates'!T47,'All products and rates'!A47)</f>
        <v>Lot 70</v>
      </c>
      <c r="B46" s="1526"/>
      <c r="C46" s="635">
        <f>'All products and rates'!I47</f>
        <v>6</v>
      </c>
      <c r="D46" s="717" t="str">
        <f>'All products and rates'!F47</f>
        <v>N/A</v>
      </c>
      <c r="E46" s="752" t="str">
        <f>'All products and rates'!G47</f>
        <v>N/A</v>
      </c>
      <c r="F46" s="753" t="str">
        <f>'All products and rates'!H47</f>
        <v>N/A</v>
      </c>
      <c r="G46" s="591" t="str">
        <f>'All products and rates'!P47</f>
        <v>N/A</v>
      </c>
      <c r="H46" s="568" t="str">
        <f>'All products and rates'!Q47</f>
        <v>N/A</v>
      </c>
      <c r="I46" s="1106" t="s">
        <v>4</v>
      </c>
    </row>
    <row r="47" spans="1:12" ht="14.65" thickBot="1" x14ac:dyDescent="0.5">
      <c r="A47" s="1242" t="str">
        <f>HYPERLINK('All products and rates'!T48,'All products and rates'!A48)</f>
        <v>Lot 90</v>
      </c>
      <c r="B47" s="1527"/>
      <c r="C47" s="636">
        <f>'All products and rates'!I48</f>
        <v>3</v>
      </c>
      <c r="D47" s="722">
        <f>'All products and rates'!F48</f>
        <v>15</v>
      </c>
      <c r="E47" s="755" t="str">
        <f>'All products and rates'!G48</f>
        <v>N/A</v>
      </c>
      <c r="F47" s="756" t="str">
        <f>'All products and rates'!H48</f>
        <v>N/A</v>
      </c>
      <c r="G47" s="585" t="str">
        <f>'All products and rates'!P48</f>
        <v>N/A</v>
      </c>
      <c r="H47" s="569" t="str">
        <f>'All products and rates'!Q48</f>
        <v>N/A</v>
      </c>
      <c r="I47" s="1107" t="s">
        <v>4</v>
      </c>
    </row>
    <row r="48" spans="1:12" ht="14.75" customHeight="1" thickTop="1" x14ac:dyDescent="0.45">
      <c r="A48" s="1243" t="str">
        <f>HYPERLINK('All products and rates'!T49,'All products and rates'!A49)</f>
        <v>3030 Moody Lot</v>
      </c>
      <c r="B48" s="1532" t="str">
        <f>'All products and rates'!B49</f>
        <v>South Waterfront</v>
      </c>
      <c r="C48" s="637">
        <f>'All products and rates'!I49</f>
        <v>6</v>
      </c>
      <c r="D48" s="723">
        <f>'All products and rates'!F49</f>
        <v>13</v>
      </c>
      <c r="E48" s="757">
        <f>'All products and rates'!G49</f>
        <v>3</v>
      </c>
      <c r="F48" s="758">
        <f>'All products and rates'!H49</f>
        <v>16</v>
      </c>
      <c r="G48" s="776" t="str">
        <f>'All products and rates'!P49</f>
        <v>N/A</v>
      </c>
      <c r="H48" s="792" t="str">
        <f>'All products and rates'!Q49</f>
        <v>N/A</v>
      </c>
      <c r="I48" s="1105" t="s">
        <v>4</v>
      </c>
    </row>
    <row r="49" spans="1:9" ht="14.25" customHeight="1" x14ac:dyDescent="0.45">
      <c r="A49" s="1244" t="str">
        <f>HYPERLINK('All products and rates'!T50,'All products and rates'!A50)</f>
        <v>3420 Macadam</v>
      </c>
      <c r="B49" s="1526"/>
      <c r="C49" s="634">
        <f>'All products and rates'!I50</f>
        <v>6</v>
      </c>
      <c r="D49" s="721" t="str">
        <f>'All products and rates'!F50</f>
        <v>N/A</v>
      </c>
      <c r="E49" s="746" t="str">
        <f>'All products and rates'!G50</f>
        <v>N/A</v>
      </c>
      <c r="F49" s="747" t="str">
        <f>'All products and rates'!H50</f>
        <v>N/A</v>
      </c>
      <c r="G49" s="591" t="str">
        <f>'All products and rates'!P50</f>
        <v>N/A</v>
      </c>
      <c r="H49" s="568" t="str">
        <f>'All products and rates'!Q50</f>
        <v>N/A</v>
      </c>
      <c r="I49" s="1106" t="s">
        <v>4</v>
      </c>
    </row>
    <row r="50" spans="1:9" ht="14.25" customHeight="1" x14ac:dyDescent="0.45">
      <c r="A50" s="1239" t="str">
        <f>HYPERLINK('All products and rates'!T51,'All products and rates'!A51)</f>
        <v>Center for Health and Healing</v>
      </c>
      <c r="B50" s="1526"/>
      <c r="C50" s="631" t="str">
        <f>'All products and rates'!I51</f>
        <v>N/A</v>
      </c>
      <c r="D50" s="559" t="str">
        <f>'All products and rates'!F51</f>
        <v>N/A</v>
      </c>
      <c r="E50" s="748">
        <f>'All products and rates'!G51</f>
        <v>4</v>
      </c>
      <c r="F50" s="754">
        <f>'All products and rates'!H51</f>
        <v>22</v>
      </c>
      <c r="G50" s="586" t="str">
        <f>'All products and rates'!P51</f>
        <v>N/A</v>
      </c>
      <c r="H50" s="563" t="str">
        <f>'All products and rates'!Q51</f>
        <v>N/A</v>
      </c>
      <c r="I50" s="1106" t="s">
        <v>4</v>
      </c>
    </row>
    <row r="51" spans="1:9" ht="14.25" customHeight="1" x14ac:dyDescent="0.45">
      <c r="A51" s="1244" t="str">
        <f>HYPERLINK('All products and rates'!T52,'All products and rates'!A52)</f>
        <v>Knight Cancer Research Building</v>
      </c>
      <c r="B51" s="1526"/>
      <c r="C51" s="633">
        <f>'All products and rates'!I52</f>
        <v>6</v>
      </c>
      <c r="D51" s="559" t="str">
        <f>'All products and rates'!F52</f>
        <v>N/A</v>
      </c>
      <c r="E51" s="784">
        <f>'All products and rates'!G52</f>
        <v>3</v>
      </c>
      <c r="F51" s="785">
        <f>'All products and rates'!H52</f>
        <v>18</v>
      </c>
      <c r="G51" s="777">
        <f>'All products and rates'!P52</f>
        <v>15</v>
      </c>
      <c r="H51" s="793">
        <f>'All products and rates'!Q52</f>
        <v>5</v>
      </c>
      <c r="I51" s="1106" t="s">
        <v>4</v>
      </c>
    </row>
    <row r="52" spans="1:9" ht="14.25" customHeight="1" x14ac:dyDescent="0.45">
      <c r="A52" s="1240" t="str">
        <f>HYPERLINK('All products and rates'!T53,'All products and rates'!A53)</f>
        <v>Lot 23/27 - S River Parkway</v>
      </c>
      <c r="B52" s="1526"/>
      <c r="C52" s="638">
        <f>'All products and rates'!I53</f>
        <v>6</v>
      </c>
      <c r="D52" s="559" t="str">
        <f>'All products and rates'!F53</f>
        <v>N/A</v>
      </c>
      <c r="E52" s="752" t="str">
        <f>'All products and rates'!G53</f>
        <v>N/A</v>
      </c>
      <c r="F52" s="753" t="str">
        <f>'All products and rates'!H53</f>
        <v>N/A</v>
      </c>
      <c r="G52" s="586" t="str">
        <f>'All products and rates'!P53</f>
        <v>N/A</v>
      </c>
      <c r="H52" s="563" t="str">
        <f>'All products and rates'!Q53</f>
        <v>N/A</v>
      </c>
      <c r="I52" s="1106" t="s">
        <v>4</v>
      </c>
    </row>
    <row r="53" spans="1:9" ht="14.25" customHeight="1" x14ac:dyDescent="0.45">
      <c r="A53" s="1244" t="str">
        <f>HYPERLINK('All products and rates'!T54,'All products and rates'!A54)</f>
        <v>Lot 33</v>
      </c>
      <c r="B53" s="1526"/>
      <c r="C53" s="633">
        <f>'All products and rates'!I54</f>
        <v>6</v>
      </c>
      <c r="D53" s="559" t="str">
        <f>'All products and rates'!F54</f>
        <v>N/A</v>
      </c>
      <c r="E53" s="752" t="str">
        <f>'All products and rates'!G54</f>
        <v>N/A</v>
      </c>
      <c r="F53" s="753" t="str">
        <f>'All products and rates'!H54</f>
        <v>N/A</v>
      </c>
      <c r="G53" s="585" t="str">
        <f>'All products and rates'!P54</f>
        <v>N/A</v>
      </c>
      <c r="H53" s="569" t="str">
        <f>'All products and rates'!Q54</f>
        <v>N/A</v>
      </c>
      <c r="I53" s="1106" t="s">
        <v>4</v>
      </c>
    </row>
    <row r="54" spans="1:9" ht="14.25" customHeight="1" x14ac:dyDescent="0.45">
      <c r="A54" s="1240" t="str">
        <f>HYPERLINK('All products and rates'!T55,'All products and rates'!A55)</f>
        <v>Macadam Warehouse</v>
      </c>
      <c r="B54" s="1526"/>
      <c r="C54" s="635">
        <f>'All products and rates'!I55</f>
        <v>6</v>
      </c>
      <c r="D54" s="559" t="str">
        <f>'All products and rates'!F55</f>
        <v>N/A</v>
      </c>
      <c r="E54" s="759">
        <f>'All products and rates'!G55</f>
        <v>3</v>
      </c>
      <c r="F54" s="760">
        <f>'All products and rates'!H55</f>
        <v>16</v>
      </c>
      <c r="G54" s="778" t="str">
        <f>'All products and rates'!P55</f>
        <v>N/A</v>
      </c>
      <c r="H54" s="794" t="str">
        <f>'All products and rates'!Q55</f>
        <v>N/A</v>
      </c>
      <c r="I54" s="1106" t="s">
        <v>4</v>
      </c>
    </row>
    <row r="55" spans="1:9" ht="14.25" customHeight="1" x14ac:dyDescent="0.45">
      <c r="A55" s="1244" t="str">
        <f>HYPERLINK('All products and rates'!T56,'All products and rates'!A56)</f>
        <v>Robertson Life Sciences Building</v>
      </c>
      <c r="B55" s="1526"/>
      <c r="C55" s="633">
        <f>'All products and rates'!I56</f>
        <v>7.5</v>
      </c>
      <c r="D55" s="559" t="str">
        <f>'All products and rates'!F56</f>
        <v>N/A</v>
      </c>
      <c r="E55" s="748">
        <f>'All products and rates'!G56</f>
        <v>3</v>
      </c>
      <c r="F55" s="754">
        <f>'All products and rates'!H56</f>
        <v>18</v>
      </c>
      <c r="G55" s="593">
        <f>'All products and rates'!P56</f>
        <v>15</v>
      </c>
      <c r="H55" s="795">
        <f>'All products and rates'!Q56</f>
        <v>5</v>
      </c>
      <c r="I55" s="1106" t="s">
        <v>4</v>
      </c>
    </row>
    <row r="56" spans="1:9" ht="14.25" customHeight="1" x14ac:dyDescent="0.45">
      <c r="A56" s="1240" t="str">
        <f>HYPERLINK('All products and rates'!T57,'All products and rates'!A57)</f>
        <v>Rood Family Pavilion</v>
      </c>
      <c r="B56" s="1526"/>
      <c r="C56" s="635">
        <f>'All products and rates'!I57</f>
        <v>7.5</v>
      </c>
      <c r="D56" s="717" t="str">
        <f>'All products and rates'!F57</f>
        <v>N/A</v>
      </c>
      <c r="E56" s="744">
        <f>'All products and rates'!G57</f>
        <v>3</v>
      </c>
      <c r="F56" s="761">
        <f>'All products and rates'!H57</f>
        <v>18</v>
      </c>
      <c r="G56" s="613">
        <f>'All products and rates'!P57</f>
        <v>15</v>
      </c>
      <c r="H56" s="796">
        <f>'All products and rates'!Q57</f>
        <v>5</v>
      </c>
      <c r="I56" s="1106" t="s">
        <v>4</v>
      </c>
    </row>
    <row r="57" spans="1:9" ht="14.25" customHeight="1" x14ac:dyDescent="0.45">
      <c r="A57" s="1244" t="str">
        <f>HYPERLINK('All products and rates'!T58,'All products and rates'!A58)</f>
        <v>Schnitzer Parking Lot</v>
      </c>
      <c r="B57" s="1526"/>
      <c r="C57" s="636">
        <f>'All products and rates'!I58</f>
        <v>5.5</v>
      </c>
      <c r="D57" s="724">
        <f>'All products and rates'!F58</f>
        <v>13</v>
      </c>
      <c r="E57" s="748">
        <f>'All products and rates'!G58</f>
        <v>3</v>
      </c>
      <c r="F57" s="754">
        <f>'All products and rates'!H58</f>
        <v>13</v>
      </c>
      <c r="G57" s="590" t="str">
        <f>'All products and rates'!P58</f>
        <v>N/A</v>
      </c>
      <c r="H57" s="562" t="str">
        <f>'All products and rates'!Q58</f>
        <v>N/A</v>
      </c>
      <c r="I57" s="1106" t="s">
        <v>4</v>
      </c>
    </row>
    <row r="58" spans="1:9" ht="14.25" customHeight="1" thickBot="1" x14ac:dyDescent="0.5">
      <c r="A58" s="1245" t="str">
        <f>HYPERLINK('All products and rates'!T59,'All products and rates'!A59)</f>
        <v>Whitaker Parking Lot</v>
      </c>
      <c r="B58" s="1526"/>
      <c r="C58" s="639">
        <f>'All products and rates'!I59</f>
        <v>7.5</v>
      </c>
      <c r="D58" s="725" t="str">
        <f>'All products and rates'!F59</f>
        <v>N/A</v>
      </c>
      <c r="E58" s="762" t="str">
        <f>'All products and rates'!G59</f>
        <v>N/A</v>
      </c>
      <c r="F58" s="763" t="str">
        <f>'All products and rates'!H59</f>
        <v>N/A</v>
      </c>
      <c r="G58" s="779" t="str">
        <f>'All products and rates'!P59</f>
        <v>N/A</v>
      </c>
      <c r="H58" s="797" t="str">
        <f>'All products and rates'!Q59</f>
        <v>N/A</v>
      </c>
      <c r="I58" s="1107" t="s">
        <v>4</v>
      </c>
    </row>
    <row r="59" spans="1:9" ht="14.25" customHeight="1" thickTop="1" x14ac:dyDescent="0.45">
      <c r="A59" s="1246" t="str">
        <f>HYPERLINK('All products and rates'!T60,'All products and rates'!A60)</f>
        <v>3rd Ave garages as satellite</v>
      </c>
      <c r="B59" s="1533" t="str">
        <f>'All products and rates'!B60</f>
        <v>The Crossings</v>
      </c>
      <c r="C59" s="640">
        <f>'All products and rates'!I60</f>
        <v>0.5</v>
      </c>
      <c r="D59" s="726" t="str">
        <f>'All products and rates'!F60</f>
        <v>N/A</v>
      </c>
      <c r="E59" s="764" t="str">
        <f>'All products and rates'!G60</f>
        <v>N/A</v>
      </c>
      <c r="F59" s="765" t="str">
        <f>'All products and rates'!H60</f>
        <v>N/A</v>
      </c>
      <c r="G59" s="584" t="str">
        <f>'All products and rates'!P60</f>
        <v>N/A</v>
      </c>
      <c r="H59" s="791" t="str">
        <f>'All products and rates'!Q60</f>
        <v>N/A</v>
      </c>
      <c r="I59" s="1105" t="s">
        <v>4</v>
      </c>
    </row>
    <row r="60" spans="1:9" ht="14.75" customHeight="1" x14ac:dyDescent="0.45">
      <c r="A60" s="1247" t="str">
        <f>HYPERLINK('All products and rates'!T61,'All products and rates'!A61)</f>
        <v>3rd Ave Garage for onsite</v>
      </c>
      <c r="B60" s="1526"/>
      <c r="C60" s="635">
        <f>'All products and rates'!I61</f>
        <v>3</v>
      </c>
      <c r="D60" s="727" t="str">
        <f>'All products and rates'!F61</f>
        <v>N/A</v>
      </c>
      <c r="E60" s="766" t="str">
        <f>'All products and rates'!G61</f>
        <v>N/A</v>
      </c>
      <c r="F60" s="767" t="str">
        <f>'All products and rates'!H61</f>
        <v>N/A</v>
      </c>
      <c r="G60" s="591" t="str">
        <f>'All products and rates'!P61</f>
        <v>N/A</v>
      </c>
      <c r="H60" s="568" t="str">
        <f>'All products and rates'!Q61</f>
        <v>N/A</v>
      </c>
      <c r="I60" s="1106" t="s">
        <v>4</v>
      </c>
    </row>
    <row r="61" spans="1:9" ht="14.75" customHeight="1" x14ac:dyDescent="0.45">
      <c r="A61" s="1248" t="str">
        <f>HYPERLINK('All products and rates'!T62,'All products and rates'!A62)</f>
        <v>Crossings Garage as satellite</v>
      </c>
      <c r="B61" s="1526"/>
      <c r="C61" s="633">
        <f>'All products and rates'!I62</f>
        <v>0.5</v>
      </c>
      <c r="D61" s="715" t="str">
        <f>'All products and rates'!F62</f>
        <v>N/A</v>
      </c>
      <c r="E61" s="768" t="str">
        <f>'All products and rates'!G62</f>
        <v>N/A</v>
      </c>
      <c r="F61" s="769" t="str">
        <f>'All products and rates'!H62</f>
        <v>N/A</v>
      </c>
      <c r="G61" s="584" t="str">
        <f>'All products and rates'!P62</f>
        <v>N/A</v>
      </c>
      <c r="H61" s="791" t="str">
        <f>'All products and rates'!Q62</f>
        <v>N/A</v>
      </c>
      <c r="I61" s="1106" t="s">
        <v>4</v>
      </c>
    </row>
    <row r="62" spans="1:9" ht="14.25" customHeight="1" x14ac:dyDescent="0.45">
      <c r="A62" s="1249" t="str">
        <f>HYPERLINK('All products and rates'!T63,'All products and rates'!A63)</f>
        <v>Crossings Garage for onsite</v>
      </c>
      <c r="B62" s="1526"/>
      <c r="C62" s="635">
        <f>'All products and rates'!I63</f>
        <v>3</v>
      </c>
      <c r="D62" s="717" t="str">
        <f>'All products and rates'!F63</f>
        <v>N/A</v>
      </c>
      <c r="E62" s="744">
        <f>'All products and rates'!G63</f>
        <v>4</v>
      </c>
      <c r="F62" s="761">
        <f>'All products and rates'!H63</f>
        <v>22</v>
      </c>
      <c r="G62" s="585" t="str">
        <f>'All products and rates'!P63</f>
        <v>N/A</v>
      </c>
      <c r="H62" s="569" t="str">
        <f>'All products and rates'!Q63</f>
        <v>N/A</v>
      </c>
      <c r="I62" s="1106" t="s">
        <v>4</v>
      </c>
    </row>
    <row r="63" spans="1:9" ht="14.25" customHeight="1" thickBot="1" x14ac:dyDescent="0.5">
      <c r="A63" s="1250" t="str">
        <f>HYPERLINK('All products and rates'!T64,'All products and rates'!A64)</f>
        <v>Marquam Plaza</v>
      </c>
      <c r="B63" s="1534"/>
      <c r="C63" s="641">
        <f>'All products and rates'!I64</f>
        <v>3</v>
      </c>
      <c r="D63" s="724">
        <f>'All products and rates'!F64</f>
        <v>9.5</v>
      </c>
      <c r="E63" s="786">
        <f>'All products and rates'!G64</f>
        <v>2</v>
      </c>
      <c r="F63" s="787">
        <f>'All products and rates'!H64</f>
        <v>11</v>
      </c>
      <c r="G63" s="585" t="str">
        <f>'All products and rates'!P64</f>
        <v>N/A</v>
      </c>
      <c r="H63" s="798" t="str">
        <f>'All products and rates'!Q64</f>
        <v>N/A</v>
      </c>
      <c r="I63" s="1107" t="s">
        <v>4</v>
      </c>
    </row>
    <row r="64" spans="1:9" ht="14.25" customHeight="1" thickTop="1" x14ac:dyDescent="0.45">
      <c r="A64" s="1395" t="str">
        <f>HYPERLINK('All products and rates'!T65,'All products and rates'!A65)</f>
        <v>4th and Clay</v>
      </c>
      <c r="B64" s="1465" t="str">
        <f>'All products and rates'!B65</f>
        <v>Off Campus</v>
      </c>
      <c r="C64" s="810" t="str">
        <f>'All products and rates'!I65</f>
        <v>N/A</v>
      </c>
      <c r="D64" s="657" t="str">
        <f>'All products and rates'!F65</f>
        <v>N/A</v>
      </c>
      <c r="E64" s="528" t="str">
        <f>'All products and rates'!G65</f>
        <v>N/A</v>
      </c>
      <c r="F64" s="529" t="str">
        <f>'All products and rates'!H65</f>
        <v>N/A</v>
      </c>
      <c r="G64" s="574" t="str">
        <f>'All products and rates'!P65</f>
        <v>N/A</v>
      </c>
      <c r="H64" s="799" t="str">
        <f>'All products and rates'!Q65</f>
        <v>N/A</v>
      </c>
      <c r="I64" s="1108">
        <f>'All products and rates'!R65</f>
        <v>129.04</v>
      </c>
    </row>
    <row r="65" spans="1:9" ht="14.75" customHeight="1" thickBot="1" x14ac:dyDescent="0.5">
      <c r="A65" s="1396" t="str">
        <f>HYPERLINK('All products and rates'!T66,'All products and rates'!A66)</f>
        <v>Market Square Building</v>
      </c>
      <c r="B65" s="1466"/>
      <c r="C65" s="1397" t="str">
        <f>'All products and rates'!I66</f>
        <v>N/A</v>
      </c>
      <c r="D65" s="805" t="str">
        <f>'All products and rates'!F66</f>
        <v>N/A</v>
      </c>
      <c r="E65" s="1093" t="str">
        <f>'All products and rates'!G66</f>
        <v>non-OHSU</v>
      </c>
      <c r="F65" s="789"/>
      <c r="G65" s="806" t="str">
        <f>'All products and rates'!P66</f>
        <v>N/A</v>
      </c>
      <c r="H65" s="807" t="str">
        <f>'All products and rates'!Q66</f>
        <v>N/A</v>
      </c>
      <c r="I65" s="1109">
        <f>'All products and rates'!R66</f>
        <v>129.04</v>
      </c>
    </row>
    <row r="66" spans="1:9" ht="16.149999999999999" thickTop="1" x14ac:dyDescent="0.5">
      <c r="A66" s="1251" t="str">
        <f>'All products and rates'!A68</f>
        <v>Other parking products</v>
      </c>
      <c r="B66" s="4" t="str">
        <f>'All products and rates'!B68</f>
        <v>Location</v>
      </c>
      <c r="C66" s="803" t="str">
        <f>'All products and rates'!D68</f>
        <v>Description</v>
      </c>
      <c r="D66" s="804"/>
      <c r="E66" s="62"/>
      <c r="F66" s="148" t="str">
        <f>'All products and rates'!F68</f>
        <v>Rate</v>
      </c>
      <c r="G66" s="62"/>
      <c r="H66" s="62" t="str">
        <f>'All products and rates'!P68</f>
        <v>To acquire</v>
      </c>
      <c r="I66" s="712"/>
    </row>
    <row r="67" spans="1:9" x14ac:dyDescent="0.45">
      <c r="A67" s="1244" t="str">
        <f>HYPERLINK('All products and rates'!T69,'All products and rates'!A69)</f>
        <v>Motorcycle Parking</v>
      </c>
      <c r="B67" s="1452" t="str">
        <f>'All products and rates'!B69</f>
        <v>On campus</v>
      </c>
      <c r="C67" s="1266" t="str">
        <f>'All products and rates'!D69</f>
        <v>Requires OHSU Motorcycle permit</v>
      </c>
      <c r="D67" s="1090"/>
      <c r="E67" s="1090"/>
      <c r="F67" s="1264" t="str">
        <f>'All products and rates'!F69</f>
        <v>Free</v>
      </c>
      <c r="G67" s="132"/>
      <c r="H67" s="1268" t="str">
        <f>HYPERLINK('All products and rates'!$T69,'All products and rates'!$P69)</f>
        <v>Request permit here</v>
      </c>
      <c r="I67" s="1269"/>
    </row>
    <row r="68" spans="1:9" x14ac:dyDescent="0.45">
      <c r="A68" s="1240" t="str">
        <f>HYPERLINK('All products and rates'!T70,'All products and rates'!A70)</f>
        <v>Special Reserved (ADA, maternity)</v>
      </c>
      <c r="B68" s="1453"/>
      <c r="C68" s="1267" t="str">
        <f>'All products and rates'!D70</f>
        <v>Requires ADA permit or doctor's note</v>
      </c>
      <c r="D68" s="1092"/>
      <c r="E68" s="1092"/>
      <c r="F68" s="1265">
        <f>'All products and rates'!F70</f>
        <v>66</v>
      </c>
      <c r="G68" s="1263" t="str">
        <f>'All products and rates'!G70</f>
        <v>per pay period</v>
      </c>
      <c r="H68" s="1270" t="str">
        <f>HYPERLINK('All products and rates'!$T70,'All products and rates'!$P70)</f>
        <v>Request permit here</v>
      </c>
      <c r="I68" s="1271"/>
    </row>
  </sheetData>
  <sheetProtection algorithmName="SHA-512" hashValue="WhhbeE/6On/jtB1x4FvXQmvMwRFVNrZ+2miESmhxWRQtXPlx66PuDIye/zn+j23lHdXcRo3TZDEVGdFi7/vJLw==" saltValue="WWbGwx/bvErnoCFKMC+R0A==" spinCount="100000" sheet="1" sort="0" autoFilter="0"/>
  <mergeCells count="12">
    <mergeCell ref="B67:B68"/>
    <mergeCell ref="B32:B47"/>
    <mergeCell ref="A1:I1"/>
    <mergeCell ref="C26:C27"/>
    <mergeCell ref="G26:H26"/>
    <mergeCell ref="E26:F26"/>
    <mergeCell ref="E27:F27"/>
    <mergeCell ref="G27:H27"/>
    <mergeCell ref="B2:C2"/>
    <mergeCell ref="B48:B58"/>
    <mergeCell ref="B64:B65"/>
    <mergeCell ref="B59:B63"/>
  </mergeCells>
  <conditionalFormatting sqref="C64:H65">
    <cfRule type="containsText" dxfId="44" priority="4" operator="containsText" text="N/A">
      <formula>NOT(ISERROR(SEARCH("N/A",C64)))</formula>
    </cfRule>
  </conditionalFormatting>
  <conditionalFormatting sqref="C30:I30">
    <cfRule type="containsText" dxfId="43" priority="1" operator="containsText" text="N/A">
      <formula>NOT(ISERROR(SEARCH("N/A",C30)))</formula>
    </cfRule>
  </conditionalFormatting>
  <hyperlinks>
    <hyperlink ref="C26:C27" r:id="rId1" display="Wage Based Reservations" xr:uid="{F7E25A0F-2469-4762-B94B-F8D4AAD498B0}"/>
  </hyperlinks>
  <pageMargins left="0.25" right="0.25" top="0.44791666666666669" bottom="0.75" header="0.3" footer="0.3"/>
  <pageSetup scale="63" orientation="portrait" horizontalDpi="300" verticalDpi="300"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0070C0"/>
    <pageSetUpPr fitToPage="1"/>
  </sheetPr>
  <dimension ref="A1:I68"/>
  <sheetViews>
    <sheetView showGridLines="0" showRuler="0" zoomScaleNormal="100" workbookViewId="0">
      <selection activeCell="A3" sqref="A3:XFD3"/>
    </sheetView>
  </sheetViews>
  <sheetFormatPr defaultRowHeight="14.25" x14ac:dyDescent="0.45"/>
  <cols>
    <col min="1" max="1" width="31.796875" customWidth="1"/>
    <col min="2" max="3" width="17.796875" customWidth="1"/>
    <col min="4" max="4" width="15.796875" customWidth="1"/>
    <col min="5" max="5" width="6.796875" customWidth="1"/>
    <col min="6" max="6" width="17.796875" customWidth="1"/>
    <col min="7" max="7" width="11.796875" customWidth="1"/>
    <col min="8" max="8" width="12.19921875" customWidth="1"/>
    <col min="9" max="9" width="17.53125" customWidth="1"/>
  </cols>
  <sheetData>
    <row r="1" spans="1:9" ht="29.25" customHeight="1" x14ac:dyDescent="1">
      <c r="A1" s="1535" t="s">
        <v>124</v>
      </c>
      <c r="B1" s="1535"/>
      <c r="C1" s="1535"/>
      <c r="D1" s="1535"/>
      <c r="E1" s="1535"/>
      <c r="F1" s="1535"/>
      <c r="G1" s="1535"/>
      <c r="H1" s="1535"/>
      <c r="I1" s="1535"/>
    </row>
    <row r="2" spans="1:9" ht="21.75" customHeight="1" x14ac:dyDescent="0.45">
      <c r="A2" s="209" t="str">
        <f>'All products and rates'!A2</f>
        <v>Updated:</v>
      </c>
      <c r="B2" s="1531">
        <f ca="1">TODAY()</f>
        <v>46232</v>
      </c>
      <c r="C2" s="1531"/>
      <c r="D2" s="67"/>
      <c r="E2" s="67"/>
      <c r="F2" s="67" t="str">
        <f>'All products and rates'!J29</f>
        <v>$50,400-$67,999</v>
      </c>
      <c r="G2" s="67"/>
      <c r="H2" s="67"/>
      <c r="I2" s="67"/>
    </row>
    <row r="3" spans="1:9" x14ac:dyDescent="0.45">
      <c r="A3" t="str">
        <f>'All products and rates'!A4</f>
        <v>Click on each program or product for more information.</v>
      </c>
      <c r="C3" s="12" t="str">
        <f>HYPERLINK('All products and rates'!$T4,'All products and rates'!E4)</f>
        <v>More on how Wage Based Reservation Parking is determined here.</v>
      </c>
      <c r="H3" s="68"/>
    </row>
    <row r="4" spans="1:9" ht="27" customHeight="1" x14ac:dyDescent="0.75">
      <c r="A4" s="1252" t="str">
        <f>'All products and rates'!A5</f>
        <v>BIKE AND WALK</v>
      </c>
      <c r="B4" s="239" t="str">
        <f>'All products and rates'!B5</f>
        <v>Where to acquire</v>
      </c>
      <c r="C4" s="239" t="str">
        <f>'All products and rates'!D5</f>
        <v>Eligibility</v>
      </c>
      <c r="D4" s="239"/>
      <c r="E4" s="239" t="str">
        <f>'All products and rates'!G5</f>
        <v>Rate</v>
      </c>
      <c r="F4" s="239"/>
      <c r="G4" s="239" t="str">
        <f>'All products and rates'!K5</f>
        <v>Description</v>
      </c>
      <c r="H4" s="7"/>
      <c r="I4" s="1094"/>
    </row>
    <row r="5" spans="1:9" x14ac:dyDescent="0.45">
      <c r="A5" s="1198" t="str">
        <f>HYPERLINK('All products and rates'!$T6,'All products and rates'!A6)</f>
        <v>Bike Valet</v>
      </c>
      <c r="B5" s="181" t="str">
        <f>HYPERLINK('All products and rates'!$T6,'All products and rates'!B6)</f>
        <v>Go By Bike</v>
      </c>
      <c r="C5" s="234" t="str">
        <f>'All products and rates'!D6</f>
        <v>General public</v>
      </c>
      <c r="D5" s="977"/>
      <c r="E5" s="251" t="str">
        <f>'All products and rates'!G6</f>
        <v>free</v>
      </c>
      <c r="F5" s="977"/>
      <c r="G5" s="977" t="str">
        <f>'All products and rates'!K6</f>
        <v>Weekdays 5:30am-9:30pm at South Waterfront tram terminal</v>
      </c>
      <c r="H5" s="977"/>
      <c r="I5" s="1095"/>
    </row>
    <row r="6" spans="1:9" x14ac:dyDescent="0.45">
      <c r="A6" s="1199" t="str">
        <f>HYPERLINK('All products and rates'!T7,'All products and rates'!A7)</f>
        <v>Cash incentive to walk</v>
      </c>
      <c r="B6" s="182" t="str">
        <f>HYPERLINK('All products and rates'!$T7,'All products and rates'!B7)</f>
        <v>MyCommute</v>
      </c>
      <c r="C6" s="243" t="str">
        <f>'All products and rates'!D7</f>
        <v>OHSU members at eligible OHSU sites</v>
      </c>
      <c r="D6" s="978"/>
      <c r="E6" s="244">
        <f>'All products and rates'!G7</f>
        <v>1.5</v>
      </c>
      <c r="F6" s="978" t="str">
        <f>'All products and rates'!H7</f>
        <v>incentive per weekday</v>
      </c>
      <c r="G6" s="978" t="str">
        <f>'All products and rates'!K7</f>
        <v>Log eligible inbound weekday trips on MyCommute</v>
      </c>
      <c r="H6" s="978"/>
      <c r="I6" s="1096"/>
    </row>
    <row r="7" spans="1:9" x14ac:dyDescent="0.45">
      <c r="A7" s="1200" t="str">
        <f>HYPERLINK('All products and rates'!T8,'All products and rates'!A8)</f>
        <v>Cash incentive to bike or scooter</v>
      </c>
      <c r="B7" s="242" t="str">
        <f>HYPERLINK('All products and rates'!$T8,'All products and rates'!B8)</f>
        <v>MyCommute</v>
      </c>
      <c r="C7" s="234" t="str">
        <f>'All products and rates'!D8</f>
        <v>OHSU members at eligible OHSU sites</v>
      </c>
      <c r="D7" s="977"/>
      <c r="E7" s="250">
        <f>'All products and rates'!G8</f>
        <v>3</v>
      </c>
      <c r="F7" s="977" t="str">
        <f>'All products and rates'!H8</f>
        <v>incentive per weekday</v>
      </c>
      <c r="G7" s="977" t="str">
        <f>'All products and rates'!K8</f>
        <v>Log eligible inbound weekday trips on MyCommute</v>
      </c>
      <c r="H7" s="977"/>
      <c r="I7" s="1095"/>
    </row>
    <row r="8" spans="1:9" x14ac:dyDescent="0.45">
      <c r="A8" s="1199" t="str">
        <f>HYPERLINK('All products and rates'!T9,'All products and rates'!A9)</f>
        <v>Facility: Marquam Hill</v>
      </c>
      <c r="B8" s="182" t="str">
        <f>HYPERLINK('All products and rates'!$T9,'All products and rates'!B9)</f>
        <v>ohsu.edu/bike</v>
      </c>
      <c r="C8" s="243" t="str">
        <f>'All products and rates'!D9</f>
        <v>OHSU badge and active permit</v>
      </c>
      <c r="D8" s="978"/>
      <c r="E8" s="245" t="str">
        <f>'All products and rates'!G9</f>
        <v>free</v>
      </c>
      <c r="F8" s="978" t="str">
        <f>'All products and rates'!H9</f>
        <v>with permit</v>
      </c>
      <c r="G8" s="978" t="str">
        <f>'All products and rates'!K9</f>
        <v>Badge-access bike parking</v>
      </c>
      <c r="H8" s="978"/>
      <c r="I8" s="1096"/>
    </row>
    <row r="9" spans="1:9" x14ac:dyDescent="0.45">
      <c r="A9" s="1200" t="str">
        <f>HYPERLINK('All products and rates'!T10,'All products and rates'!A10)</f>
        <v>Facility: South Waterfront</v>
      </c>
      <c r="B9" s="242" t="str">
        <f>HYPERLINK('All products and rates'!$T10,'All products and rates'!B10)</f>
        <v>ohsu.edu/bike</v>
      </c>
      <c r="C9" s="234" t="str">
        <f>'All products and rates'!D10</f>
        <v>OHSU badge and active permit</v>
      </c>
      <c r="D9" s="977"/>
      <c r="E9" s="1002">
        <f>'All products and rates'!G10</f>
        <v>2.31</v>
      </c>
      <c r="F9" s="977" t="str">
        <f>'All products and rates'!H10</f>
        <v>cost per pay period</v>
      </c>
      <c r="G9" s="977" t="str">
        <f>'All products and rates'!K10</f>
        <v>Badge-access bike parking, shower, towel, locker</v>
      </c>
      <c r="H9" s="977"/>
      <c r="I9" s="1095"/>
    </row>
    <row r="10" spans="1:9" x14ac:dyDescent="0.45">
      <c r="A10" s="1199" t="str">
        <f>HYPERLINK('All products and rates'!T11,'All products and rates'!A11)</f>
        <v>Loaner Bike</v>
      </c>
      <c r="B10" s="182" t="str">
        <f>HYPERLINK('All products and rates'!$T11,'All products and rates'!B11)</f>
        <v>Go By Bike</v>
      </c>
      <c r="C10" s="243" t="str">
        <f>'All products and rates'!D11</f>
        <v>OHSU email and waitlist call off</v>
      </c>
      <c r="D10" s="978"/>
      <c r="E10" s="245" t="str">
        <f>'All products and rates'!G11</f>
        <v>free</v>
      </c>
      <c r="F10" s="978" t="str">
        <f>'All products and rates'!H11</f>
        <v>30 day loan</v>
      </c>
      <c r="G10" s="978" t="str">
        <f>'All products and rates'!K11</f>
        <v>Loaner bike, equipment and voucher</v>
      </c>
      <c r="H10" s="978"/>
      <c r="I10" s="1096"/>
    </row>
    <row r="11" spans="1:9" x14ac:dyDescent="0.45">
      <c r="A11" s="1200" t="str">
        <f>HYPERLINK('All products and rates'!T12,'All products and rates'!A12)</f>
        <v>Loaner E-Bike</v>
      </c>
      <c r="B11" s="242" t="str">
        <f>HYPERLINK('All products and rates'!$T12,'All products and rates'!B12)</f>
        <v>Go By Bike</v>
      </c>
      <c r="C11" s="234" t="str">
        <f>'All products and rates'!D12</f>
        <v>OHSU email and waitlist call off</v>
      </c>
      <c r="D11" s="977"/>
      <c r="E11" s="251" t="str">
        <f>'All products and rates'!G12</f>
        <v>free</v>
      </c>
      <c r="F11" s="977" t="str">
        <f>'All products and rates'!H12</f>
        <v>14 day loan</v>
      </c>
      <c r="G11" s="977" t="str">
        <f>'All products and rates'!K12</f>
        <v>Loaner e-bike, equipment and voucher</v>
      </c>
      <c r="H11" s="977"/>
      <c r="I11" s="1095"/>
    </row>
    <row r="12" spans="1:9" x14ac:dyDescent="0.45">
      <c r="A12" s="1199" t="str">
        <f>HYPERLINK('All products and rates'!T13,'All products and rates'!A13)</f>
        <v>Subsidy: Bike</v>
      </c>
      <c r="B12" s="182" t="str">
        <f>HYPERLINK('All products and rates'!$T13,'All products and rates'!B13)</f>
        <v>customer service</v>
      </c>
      <c r="C12" s="243" t="str">
        <f>'All products and rates'!D13</f>
        <v>OHSU email and eligible purchase at partner shops</v>
      </c>
      <c r="D12" s="978"/>
      <c r="E12" s="246">
        <f>'All products and rates'!G13</f>
        <v>100</v>
      </c>
      <c r="F12" s="978" t="str">
        <f>'All products and rates'!H13</f>
        <v>one time voucher</v>
      </c>
      <c r="G12" s="978" t="str">
        <f>'All products and rates'!K13</f>
        <v xml:space="preserve">For purchase of a bike for an member's OHSU commute </v>
      </c>
      <c r="H12" s="978"/>
      <c r="I12" s="1096"/>
    </row>
    <row r="13" spans="1:9" x14ac:dyDescent="0.45">
      <c r="A13" s="1200" t="str">
        <f>HYPERLINK('All products and rates'!T14,'All products and rates'!A14)</f>
        <v>Subsidy: E-Bike</v>
      </c>
      <c r="B13" s="242" t="str">
        <f>HYPERLINK('All products and rates'!$T14,'All products and rates'!B14)</f>
        <v>customer service</v>
      </c>
      <c r="C13" s="234" t="str">
        <f>'All products and rates'!D14</f>
        <v>OHSU email and eligible purchase at partner shops</v>
      </c>
      <c r="D13" s="977"/>
      <c r="E13" s="252">
        <f>'All products and rates'!G14</f>
        <v>200</v>
      </c>
      <c r="F13" s="977" t="str">
        <f>'All products and rates'!H14</f>
        <v>one time voucher</v>
      </c>
      <c r="G13" s="977" t="str">
        <f>'All products and rates'!K14</f>
        <v xml:space="preserve">For purchase of an e- bike for an member's OHSU commute </v>
      </c>
      <c r="H13" s="977"/>
      <c r="I13" s="1095"/>
    </row>
    <row r="14" spans="1:9" ht="26.25" customHeight="1" x14ac:dyDescent="0.75">
      <c r="A14" s="1201" t="str">
        <f>'All products and rates'!A15</f>
        <v>PUBLIC TRANSIT</v>
      </c>
      <c r="B14" s="240" t="str">
        <f>'All products and rates'!B15</f>
        <v>Where to acquire</v>
      </c>
      <c r="C14" s="240" t="str">
        <f>'All products and rates'!D15</f>
        <v>Eligibility</v>
      </c>
      <c r="D14" s="240"/>
      <c r="E14" s="240" t="str">
        <f>'All products and rates'!G15</f>
        <v>Rate</v>
      </c>
      <c r="F14" s="240"/>
      <c r="G14" s="240" t="str">
        <f>'All products and rates'!K15</f>
        <v>Description</v>
      </c>
      <c r="H14" s="6"/>
      <c r="I14" s="276"/>
    </row>
    <row r="15" spans="1:9" x14ac:dyDescent="0.45">
      <c r="A15" s="1202" t="str">
        <f>HYPERLINK('All products and rates'!T16,'All products and rates'!A16)</f>
        <v>Cash incentive to ride transit</v>
      </c>
      <c r="B15" s="182" t="str">
        <f>HYPERLINK('All products and rates'!$T16,'All products and rates'!B16)</f>
        <v>MyCommute</v>
      </c>
      <c r="C15" s="221" t="str">
        <f>'All products and rates'!D16</f>
        <v>OHSU members at eligible OHSU sites</v>
      </c>
      <c r="D15" s="979"/>
      <c r="E15" s="247">
        <f>'All products and rates'!G16</f>
        <v>1.5</v>
      </c>
      <c r="F15" s="985" t="str">
        <f>'All products and rates'!H16</f>
        <v>incentive per weekday</v>
      </c>
      <c r="G15" s="986" t="str">
        <f>'All products and rates'!K16</f>
        <v>Log eligible inbound weekday trips on MyCommute</v>
      </c>
      <c r="H15" s="986"/>
      <c r="I15" s="1097"/>
    </row>
    <row r="16" spans="1:9" x14ac:dyDescent="0.45">
      <c r="A16" s="1203" t="str">
        <f>HYPERLINK('All products and rates'!T17,'All products and rates'!A17)</f>
        <v>C-Tran Express Hop</v>
      </c>
      <c r="B16" s="181" t="str">
        <f>HYPERLINK('All products and rates'!$T17,'All products and rates'!B17)</f>
        <v>customer service</v>
      </c>
      <c r="C16" s="222" t="str">
        <f>'All products and rates'!D17</f>
        <v>OHSU badge</v>
      </c>
      <c r="D16" s="980"/>
      <c r="E16" s="1001">
        <f>'All products and rates'!G17</f>
        <v>385</v>
      </c>
      <c r="F16" s="980" t="str">
        <f>'All products and rates'!H17</f>
        <v>cost per transit year</v>
      </c>
      <c r="G16" s="987" t="str">
        <f>'All products and rates'!K17</f>
        <v>Vancouver to Portland rush hour transit service</v>
      </c>
      <c r="H16" s="987"/>
      <c r="I16" s="1098"/>
    </row>
    <row r="17" spans="1:9" x14ac:dyDescent="0.45">
      <c r="A17" s="1204" t="str">
        <f>HYPERLINK('All products and rates'!T18,'All products and rates'!A18)</f>
        <v>Portland Aerial Tram</v>
      </c>
      <c r="B17" s="182" t="str">
        <f>HYPERLINK('All products and rates'!$T18,'All products and rates'!B18)</f>
        <v>onsite</v>
      </c>
      <c r="C17" s="225" t="str">
        <f>'All products and rates'!D18</f>
        <v>OHSU badge or patient pass</v>
      </c>
      <c r="D17" s="981"/>
      <c r="E17" s="248" t="str">
        <f>'All products and rates'!G18</f>
        <v>free</v>
      </c>
      <c r="F17" s="981" t="str">
        <f>'All products and rates'!H18</f>
        <v>OHSU badge is fare</v>
      </c>
      <c r="G17" s="981" t="str">
        <f>'All products and rates'!K18</f>
        <v>Connects Marquam Hill, South Waterfront</v>
      </c>
      <c r="H17" s="981"/>
      <c r="I17" s="1099"/>
    </row>
    <row r="18" spans="1:9" x14ac:dyDescent="0.45">
      <c r="A18" s="1205" t="str">
        <f>HYPERLINK('All products and rates'!T19,'All products and rates'!A19)</f>
        <v>Portland Streetcar</v>
      </c>
      <c r="B18" s="181" t="str">
        <f>HYPERLINK('All products and rates'!$T19,'All products and rates'!B19)</f>
        <v>customer service</v>
      </c>
      <c r="C18" s="128" t="str">
        <f>'All products and rates'!D19</f>
        <v>OHSU badge</v>
      </c>
      <c r="D18" s="982"/>
      <c r="E18" s="253" t="str">
        <f>'All products and rates'!G19</f>
        <v>free</v>
      </c>
      <c r="F18" s="982" t="str">
        <f>'All products and rates'!H19</f>
        <v>OHSU badge is fare</v>
      </c>
      <c r="G18" s="982" t="str">
        <f>'All products and rates'!K19</f>
        <v>Unlimited trips on central Portland transit service</v>
      </c>
      <c r="H18" s="982"/>
      <c r="I18" s="1100"/>
    </row>
    <row r="19" spans="1:9" x14ac:dyDescent="0.45">
      <c r="A19" s="1204" t="str">
        <f>HYPERLINK('All products and rates'!T20,'All products and rates'!A20)</f>
        <v>TriMet Hop</v>
      </c>
      <c r="B19" s="182" t="str">
        <f>HYPERLINK('All products and rates'!$T20,'All products and rates'!B20)</f>
        <v>customer service</v>
      </c>
      <c r="C19" s="225" t="str">
        <f>'All products and rates'!D20</f>
        <v>OHSU badge</v>
      </c>
      <c r="D19" s="981"/>
      <c r="E19" s="999">
        <f>'All products and rates'!G20</f>
        <v>50</v>
      </c>
      <c r="F19" s="981" t="str">
        <f>'All products and rates'!H20</f>
        <v>per transit year</v>
      </c>
      <c r="G19" s="981" t="str">
        <f>'All products and rates'!K20</f>
        <v>Unlimited trips on regional transit service</v>
      </c>
      <c r="H19" s="981"/>
      <c r="I19" s="1099"/>
    </row>
    <row r="20" spans="1:9" x14ac:dyDescent="0.45">
      <c r="A20" s="1205" t="str">
        <f>HYPERLINK('All products and rates'!T21,'All products and rates'!A21)</f>
        <v>TriMet Hop: ONA, AFSCME, UA, GRU</v>
      </c>
      <c r="B20" s="181" t="str">
        <f>HYPERLINK('All products and rates'!$T21,'All products and rates'!B21)</f>
        <v>customer service</v>
      </c>
      <c r="C20" s="128" t="str">
        <f>'All products and rates'!D21</f>
        <v>OHSU badge + first Hop pass</v>
      </c>
      <c r="D20" s="982"/>
      <c r="E20" s="1000">
        <f>'All products and rates'!G21</f>
        <v>25</v>
      </c>
      <c r="F20" s="982" t="str">
        <f>'All products and rates'!H21</f>
        <v>per transit year</v>
      </c>
      <c r="G20" s="982" t="str">
        <f>'All products and rates'!K21</f>
        <v>First Hop card only; Unlimited trips on regional transit service</v>
      </c>
      <c r="H20" s="982"/>
      <c r="I20" s="1100"/>
    </row>
    <row r="21" spans="1:9" x14ac:dyDescent="0.45">
      <c r="A21" s="1253" t="str">
        <f>HYPERLINK('All products and rates'!T22,'All products and rates'!A22)</f>
        <v>TriMet Hop: Medical Assistant</v>
      </c>
      <c r="B21" s="182" t="str">
        <f>HYPERLINK('All products and rates'!$T22,'All products and rates'!B22)</f>
        <v>customer service</v>
      </c>
      <c r="C21" s="230" t="str">
        <f>'All products and rates'!D22</f>
        <v>Medical Assistant</v>
      </c>
      <c r="D21" s="983"/>
      <c r="E21" s="249" t="str">
        <f>'All products and rates'!G22</f>
        <v>free</v>
      </c>
      <c r="F21" s="983" t="str">
        <f>'All products and rates'!H22</f>
        <v>billed to dept</v>
      </c>
      <c r="G21" s="983" t="str">
        <f>'All products and rates'!K22</f>
        <v>Unlimited trips on regional transit service</v>
      </c>
      <c r="H21" s="983"/>
      <c r="I21" s="1101"/>
    </row>
    <row r="22" spans="1:9" ht="27" customHeight="1" x14ac:dyDescent="0.75">
      <c r="A22" s="1207" t="str">
        <f>'All products and rates'!A23</f>
        <v>RIDES</v>
      </c>
      <c r="B22" s="241" t="str">
        <f>'All products and rates'!B23</f>
        <v>Where to acquire</v>
      </c>
      <c r="C22" s="241" t="str">
        <f>'All products and rates'!D23</f>
        <v>Eligibility</v>
      </c>
      <c r="D22" s="241"/>
      <c r="E22" s="241" t="str">
        <f>'All products and rates'!G23</f>
        <v>Rate</v>
      </c>
      <c r="F22" s="241"/>
      <c r="G22" s="241" t="str">
        <f>'All products and rates'!K23</f>
        <v>Description</v>
      </c>
      <c r="H22" s="241"/>
      <c r="I22" s="277"/>
    </row>
    <row r="23" spans="1:9" x14ac:dyDescent="0.45">
      <c r="A23" s="1199" t="str">
        <f>HYPERLINK('All products and rates'!T24,'All products and rates'!A24)</f>
        <v>OHSU Carpool app</v>
      </c>
      <c r="B23" s="182" t="str">
        <f>HYPERLINK('All products and rates'!$T24,'All products and rates'!B24)</f>
        <v>ohsu.edu/carpool</v>
      </c>
      <c r="C23" s="243" t="str">
        <f>'All products and rates'!D24</f>
        <v>Rides completed via OHSU Carpool app</v>
      </c>
      <c r="D23" s="978"/>
      <c r="E23" s="246">
        <f>'All products and rates'!G24</f>
        <v>3</v>
      </c>
      <c r="F23" s="978" t="str">
        <f>'All products and rates'!H24</f>
        <v>cash to drive; free to ride</v>
      </c>
      <c r="G23" s="978" t="str">
        <f>'All products and rates'!K24</f>
        <v>Match with rides via app</v>
      </c>
      <c r="H23" s="978"/>
      <c r="I23" s="1096"/>
    </row>
    <row r="24" spans="1:9" x14ac:dyDescent="0.45">
      <c r="A24" s="1198" t="str">
        <f>HYPERLINK('All products and rates'!T25,'All products and rates'!A25)</f>
        <v>Guaranteed Ride Home</v>
      </c>
      <c r="B24" s="181" t="str">
        <f>HYPERLINK('All products and rates'!$T25,'All products and rates'!B25)</f>
        <v>MyCommute</v>
      </c>
      <c r="C24" s="1272" t="str">
        <f>'All products and rates'!D25</f>
        <v>MyCommute member</v>
      </c>
      <c r="D24" s="977"/>
      <c r="E24" s="255" t="str">
        <f>'All products and rates'!G25</f>
        <v>free</v>
      </c>
      <c r="F24" s="977" t="str">
        <f>'All products and rates'!H25</f>
        <v>3 rides per year</v>
      </c>
      <c r="G24" s="977" t="str">
        <f>'All products and rates'!K25</f>
        <v>Ride from work due to personal emergency.</v>
      </c>
      <c r="H24" s="977"/>
      <c r="I24" s="1095"/>
    </row>
    <row r="25" spans="1:9" x14ac:dyDescent="0.45">
      <c r="A25" s="1199" t="str">
        <f>HYPERLINK('All products and rates'!T26,'All products and rates'!A26)</f>
        <v>Lyft Off</v>
      </c>
      <c r="B25" s="182" t="str">
        <f>HYPERLINK('All products and rates'!$T26,'All products and rates'!B26)</f>
        <v>o2.ohsu.edu/lyftoff</v>
      </c>
      <c r="C25" s="1273" t="str">
        <f>'All products and rates'!D26</f>
        <v>9pm-5:30am to/from campus</v>
      </c>
      <c r="D25" s="978"/>
      <c r="E25" s="254">
        <f>'All products and rates'!G26</f>
        <v>20</v>
      </c>
      <c r="F25" s="978" t="str">
        <f>'All products and rates'!H26</f>
        <v>credit per shift</v>
      </c>
      <c r="G25" s="978" t="str">
        <f>'All products and rates'!K26</f>
        <v>9pm-5:30am for eligible trips.</v>
      </c>
      <c r="H25" s="978"/>
      <c r="I25" s="1096"/>
    </row>
    <row r="26" spans="1:9" ht="19.5" customHeight="1" x14ac:dyDescent="0.45">
      <c r="A26" s="1438" t="str">
        <f>HYPERLINK('All products and rates'!T28,'All products and rates'!A28)</f>
        <v>PARKING facilities</v>
      </c>
      <c r="B26" s="285"/>
      <c r="C26" s="1529" t="s">
        <v>80</v>
      </c>
      <c r="D26" s="1439" t="str">
        <f>HYPERLINK('All products and rates'!$T$30,'All products and rates'!$F$29)</f>
        <v>HONK</v>
      </c>
      <c r="E26" s="1459" t="s">
        <v>79</v>
      </c>
      <c r="F26" s="1460"/>
      <c r="G26" s="1459" t="s">
        <v>81</v>
      </c>
      <c r="H26" s="1460"/>
      <c r="I26" s="1538" t="s">
        <v>56</v>
      </c>
    </row>
    <row r="27" spans="1:9" ht="25.35" customHeight="1" thickBot="1" x14ac:dyDescent="0.5">
      <c r="A27" s="1440" t="str" cm="1">
        <f t="array" ref="A27:B27">'All products and rates'!A29:B29</f>
        <v>Calendar year maximum charges                        for Wage Based Daily Reservations,           and/or Guaranteed Daily Parking:</v>
      </c>
      <c r="B27" s="282">
        <v>3727.9</v>
      </c>
      <c r="C27" s="1536"/>
      <c r="D27" s="1441" t="s">
        <v>149</v>
      </c>
      <c r="E27" s="1461" t="s">
        <v>164</v>
      </c>
      <c r="F27" s="1462"/>
      <c r="G27" s="1461" t="str">
        <f>'All products and rates'!P29</f>
        <v>Guaranteed Daily Parking</v>
      </c>
      <c r="H27" s="1462"/>
      <c r="I27" s="1539"/>
    </row>
    <row r="28" spans="1:9" ht="15" thickTop="1" thickBot="1" x14ac:dyDescent="0.5">
      <c r="A28" s="1255"/>
      <c r="B28" s="198"/>
      <c r="C28" s="75" t="s">
        <v>125</v>
      </c>
      <c r="D28" s="73"/>
      <c r="E28" s="62"/>
      <c r="F28" s="62"/>
      <c r="G28" s="63"/>
      <c r="H28" s="64"/>
      <c r="I28" s="279"/>
    </row>
    <row r="29" spans="1:9" ht="30.5" customHeight="1" thickTop="1" thickBot="1" x14ac:dyDescent="0.55000000000000004">
      <c r="A29" s="1212" t="str">
        <f>'All products and rates'!A30</f>
        <v>Facility</v>
      </c>
      <c r="B29" s="1007" t="str">
        <f>'All products and rates'!B30</f>
        <v>Campus</v>
      </c>
      <c r="C29" s="1008" t="s">
        <v>83</v>
      </c>
      <c r="D29" s="1009" t="str">
        <f>'All products and rates'!F30</f>
        <v>Daily</v>
      </c>
      <c r="E29" s="1010" t="s">
        <v>82</v>
      </c>
      <c r="F29" s="1011" t="str">
        <f>'All products and rates'!H30</f>
        <v>Daily (5+ hours)</v>
      </c>
      <c r="G29" s="1012" t="str">
        <f>'All products and rates'!P30</f>
        <v>12am - 1pm</v>
      </c>
      <c r="H29" s="1013" t="str">
        <f>'All products and rates'!Q30</f>
        <v>1pm -     5pm</v>
      </c>
      <c r="I29" s="1102" t="s">
        <v>165</v>
      </c>
    </row>
    <row r="30" spans="1:9" ht="26" customHeight="1" thickTop="1" thickBot="1" x14ac:dyDescent="0.5">
      <c r="A30" s="1208" t="str">
        <f>HYPERLINK('All products and rates'!T31,'All products and rates'!A31)</f>
        <v>Neveh Shalom</v>
      </c>
      <c r="B30" s="1444" t="str">
        <f>'All products and rates'!B31</f>
        <v>Marquam Hill via TriMet</v>
      </c>
      <c r="C30" s="614" t="str">
        <f>'All products and rates'!J31</f>
        <v>Free</v>
      </c>
      <c r="D30" s="893" t="str">
        <f>'All products and rates'!F31</f>
        <v>Free</v>
      </c>
      <c r="E30" s="736" t="str">
        <f>'All products and rates'!G31</f>
        <v>N/A</v>
      </c>
      <c r="F30" s="737" t="str">
        <f>'All products and rates'!H31</f>
        <v>Free</v>
      </c>
      <c r="G30" s="775" t="str">
        <f>'All products and rates'!P31</f>
        <v>N/A</v>
      </c>
      <c r="H30" s="790" t="str">
        <f>'All products and rates'!Q31</f>
        <v>N/A</v>
      </c>
      <c r="I30" s="1103" t="s">
        <v>27</v>
      </c>
    </row>
    <row r="31" spans="1:9" ht="15" thickTop="1" thickBot="1" x14ac:dyDescent="0.5">
      <c r="A31" s="1213" t="str">
        <f>HYPERLINK('All products and rates'!T32,'All products and rates'!A32)</f>
        <v>After 1pm</v>
      </c>
      <c r="B31" s="582" t="str">
        <f>'All products and rates'!B32</f>
        <v>Various locations</v>
      </c>
      <c r="C31" s="615">
        <f>'All products and rates'!J32</f>
        <v>3</v>
      </c>
      <c r="D31" s="894" t="str">
        <f>'All products and rates'!F32</f>
        <v>N/A</v>
      </c>
      <c r="E31" s="738" t="str">
        <f>'All products and rates'!G32</f>
        <v>N/A</v>
      </c>
      <c r="F31" s="739" t="str">
        <f>'All products and rates'!H32</f>
        <v>N/A</v>
      </c>
      <c r="G31" s="583" t="str">
        <f>'All products and rates'!P32</f>
        <v>N/A</v>
      </c>
      <c r="H31" s="555" t="str">
        <f>'All products and rates'!Q32</f>
        <v>N/A</v>
      </c>
      <c r="I31" s="1104" t="s">
        <v>4</v>
      </c>
    </row>
    <row r="32" spans="1:9" ht="14.25" customHeight="1" thickTop="1" x14ac:dyDescent="0.45">
      <c r="A32" s="1199" t="str">
        <f>HYPERLINK('All products and rates'!T33,'All products and rates'!A33)</f>
        <v>Garage A</v>
      </c>
      <c r="B32" s="1454" t="str">
        <f>'All products and rates'!B33</f>
        <v>Marquam Hill</v>
      </c>
      <c r="C32" s="616">
        <f>'All products and rates'!J33</f>
        <v>9.5</v>
      </c>
      <c r="D32" s="895" t="str">
        <f>'All products and rates'!F33</f>
        <v>N/A</v>
      </c>
      <c r="E32" s="800" t="str">
        <f>'All products and rates'!G33</f>
        <v>N/A</v>
      </c>
      <c r="F32" s="914" t="str">
        <f>'All products and rates'!H33</f>
        <v>N/A</v>
      </c>
      <c r="G32" s="661" t="str">
        <f>'All products and rates'!P33</f>
        <v>N/A</v>
      </c>
      <c r="H32" s="937" t="str">
        <f>'All products and rates'!Q33</f>
        <v>N/A</v>
      </c>
      <c r="I32" s="1105" t="s">
        <v>4</v>
      </c>
    </row>
    <row r="33" spans="1:9" ht="14.25" customHeight="1" x14ac:dyDescent="0.45">
      <c r="A33" s="1214" t="str">
        <f>HYPERLINK('All products and rates'!T34,'All products and rates'!A34)</f>
        <v>Garage B</v>
      </c>
      <c r="B33" s="1454"/>
      <c r="C33" s="617" t="str">
        <f>'All products and rates'!J34</f>
        <v>N/A</v>
      </c>
      <c r="D33" s="896" t="str">
        <f>'All products and rates'!F34</f>
        <v>N/A</v>
      </c>
      <c r="E33" s="801" t="str">
        <f>'All products and rates'!G34</f>
        <v>N/A</v>
      </c>
      <c r="F33" s="827" t="str">
        <f>'All products and rates'!H34</f>
        <v>N/A</v>
      </c>
      <c r="G33" s="662" t="str">
        <f>'All products and rates'!P34</f>
        <v>N/A</v>
      </c>
      <c r="H33" s="938" t="str">
        <f>'All products and rates'!Q34</f>
        <v>N/A</v>
      </c>
      <c r="I33" s="1106" t="s">
        <v>4</v>
      </c>
    </row>
    <row r="34" spans="1:9" ht="14.25" customHeight="1" x14ac:dyDescent="0.45">
      <c r="A34" s="1215" t="str">
        <f>HYPERLINK('All products and rates'!T35,'All products and rates'!A35)</f>
        <v>Garage C</v>
      </c>
      <c r="B34" s="1454"/>
      <c r="C34" s="618">
        <f>'All products and rates'!J35</f>
        <v>9.5</v>
      </c>
      <c r="D34" s="897" t="str">
        <f>'All products and rates'!F35</f>
        <v>N/A</v>
      </c>
      <c r="E34" s="915">
        <f>'All products and rates'!G35</f>
        <v>3</v>
      </c>
      <c r="F34" s="916" t="str">
        <f>'All products and rates'!H35</f>
        <v>3 hour max</v>
      </c>
      <c r="G34" s="907">
        <f>'All products and rates'!P35</f>
        <v>17</v>
      </c>
      <c r="H34" s="939">
        <f>'All products and rates'!Q35</f>
        <v>7</v>
      </c>
      <c r="I34" s="1106" t="s">
        <v>4</v>
      </c>
    </row>
    <row r="35" spans="1:9" ht="14.25" customHeight="1" x14ac:dyDescent="0.45">
      <c r="A35" s="1216" t="str">
        <f>HYPERLINK('All products and rates'!T36,'All products and rates'!A36)</f>
        <v>Garage D</v>
      </c>
      <c r="B35" s="1454"/>
      <c r="C35" s="619">
        <f>'All products and rates'!J36</f>
        <v>8.5</v>
      </c>
      <c r="D35" s="898">
        <f>'All products and rates'!F36</f>
        <v>16</v>
      </c>
      <c r="E35" s="801" t="str">
        <f>'All products and rates'!G36</f>
        <v>N/A</v>
      </c>
      <c r="F35" s="827" t="str">
        <f>'All products and rates'!H36</f>
        <v>N/A</v>
      </c>
      <c r="G35" s="908">
        <f>'All products and rates'!P36</f>
        <v>17</v>
      </c>
      <c r="H35" s="828">
        <f>'All products and rates'!Q36</f>
        <v>7</v>
      </c>
      <c r="I35" s="1106" t="s">
        <v>4</v>
      </c>
    </row>
    <row r="36" spans="1:9" ht="14.25" customHeight="1" x14ac:dyDescent="0.45">
      <c r="A36" s="1215" t="str">
        <f>HYPERLINK('All products and rates'!T37,'All products and rates'!A37)</f>
        <v>Garage E</v>
      </c>
      <c r="B36" s="1454"/>
      <c r="C36" s="618">
        <f>'All products and rates'!J37</f>
        <v>9.5</v>
      </c>
      <c r="D36" s="897" t="str">
        <f>'All products and rates'!F37</f>
        <v>N/A</v>
      </c>
      <c r="E36" s="801" t="str">
        <f>'All products and rates'!G37</f>
        <v>N/A</v>
      </c>
      <c r="F36" s="827" t="str">
        <f>'All products and rates'!H37</f>
        <v>N/A</v>
      </c>
      <c r="G36" s="662" t="str">
        <f>'All products and rates'!P37</f>
        <v>N/A</v>
      </c>
      <c r="H36" s="938" t="str">
        <f>'All products and rates'!Q37</f>
        <v>N/A</v>
      </c>
      <c r="I36" s="1106" t="s">
        <v>4</v>
      </c>
    </row>
    <row r="37" spans="1:9" ht="14.25" customHeight="1" x14ac:dyDescent="0.45">
      <c r="A37" s="1216" t="str">
        <f>HYPERLINK('All products and rates'!T38,'All products and rates'!A38)</f>
        <v>Garage F</v>
      </c>
      <c r="B37" s="1454"/>
      <c r="C37" s="619">
        <f>'All products and rates'!J38</f>
        <v>8.5</v>
      </c>
      <c r="D37" s="898">
        <f>'All products and rates'!F38</f>
        <v>16</v>
      </c>
      <c r="E37" s="917">
        <f>'All products and rates'!G38</f>
        <v>3</v>
      </c>
      <c r="F37" s="918" t="str">
        <f>'All products and rates'!H38</f>
        <v>5 hour max</v>
      </c>
      <c r="G37" s="662" t="str">
        <f>'All products and rates'!P38</f>
        <v>N/A</v>
      </c>
      <c r="H37" s="938" t="str">
        <f>'All products and rates'!Q38</f>
        <v>N/A</v>
      </c>
      <c r="I37" s="1106" t="s">
        <v>4</v>
      </c>
    </row>
    <row r="38" spans="1:9" ht="14.25" customHeight="1" x14ac:dyDescent="0.45">
      <c r="A38" s="1214" t="str">
        <f>HYPERLINK('All products and rates'!T39,'All products and rates'!A39)</f>
        <v>Garage G</v>
      </c>
      <c r="B38" s="1454"/>
      <c r="C38" s="617" t="str">
        <f>'All products and rates'!J39</f>
        <v>N/A</v>
      </c>
      <c r="D38" s="896" t="str">
        <f>'All products and rates'!F39</f>
        <v>N/A</v>
      </c>
      <c r="E38" s="801" t="str">
        <f>'All products and rates'!G39</f>
        <v>N/A</v>
      </c>
      <c r="F38" s="827" t="str">
        <f>'All products and rates'!H39</f>
        <v>N/A</v>
      </c>
      <c r="G38" s="662" t="str">
        <f>'All products and rates'!P39</f>
        <v>N/A</v>
      </c>
      <c r="H38" s="938" t="str">
        <f>'All products and rates'!Q39</f>
        <v>N/A</v>
      </c>
      <c r="I38" s="1106" t="s">
        <v>4</v>
      </c>
    </row>
    <row r="39" spans="1:9" ht="14.25" customHeight="1" x14ac:dyDescent="0.45">
      <c r="A39" s="1216" t="str">
        <f>HYPERLINK('All products and rates'!T40,'All products and rates'!A40)</f>
        <v>Garage K</v>
      </c>
      <c r="B39" s="1454"/>
      <c r="C39" s="620">
        <f>'All products and rates'!J40</f>
        <v>9.5</v>
      </c>
      <c r="D39" s="899">
        <f>'All products and rates'!F40</f>
        <v>16</v>
      </c>
      <c r="E39" s="801" t="str">
        <f>'All products and rates'!G40</f>
        <v>N/A</v>
      </c>
      <c r="F39" s="827" t="str">
        <f>'All products and rates'!H40</f>
        <v>N/A</v>
      </c>
      <c r="G39" s="662" t="str">
        <f>'All products and rates'!P40</f>
        <v>N/A</v>
      </c>
      <c r="H39" s="938" t="str">
        <f>'All products and rates'!Q40</f>
        <v>N/A</v>
      </c>
      <c r="I39" s="1106" t="s">
        <v>4</v>
      </c>
    </row>
    <row r="40" spans="1:9" ht="14.25" customHeight="1" x14ac:dyDescent="0.45">
      <c r="A40" s="1215" t="str">
        <f>HYPERLINK('All products and rates'!T41,'All products and rates'!A41)</f>
        <v>Lot 10</v>
      </c>
      <c r="B40" s="1454"/>
      <c r="C40" s="618">
        <f>'All products and rates'!J41</f>
        <v>9.5</v>
      </c>
      <c r="D40" s="897">
        <f>'All products and rates'!F41</f>
        <v>16</v>
      </c>
      <c r="E40" s="801" t="str">
        <f>'All products and rates'!G41</f>
        <v>N/A</v>
      </c>
      <c r="F40" s="827" t="str">
        <f>'All products and rates'!H41</f>
        <v>N/A</v>
      </c>
      <c r="G40" s="662" t="str">
        <f>'All products and rates'!P41</f>
        <v>N/A</v>
      </c>
      <c r="H40" s="938" t="str">
        <f>'All products and rates'!Q41</f>
        <v>N/A</v>
      </c>
      <c r="I40" s="1106" t="s">
        <v>4</v>
      </c>
    </row>
    <row r="41" spans="1:9" ht="14.25" customHeight="1" x14ac:dyDescent="0.45">
      <c r="A41" s="1216" t="str">
        <f>HYPERLINK('All products and rates'!T42,'All products and rates'!A42)</f>
        <v>Lot 20</v>
      </c>
      <c r="B41" s="1454"/>
      <c r="C41" s="619">
        <f>'All products and rates'!J42</f>
        <v>8.5</v>
      </c>
      <c r="D41" s="898" t="str">
        <f>'All products and rates'!F42</f>
        <v>N/A</v>
      </c>
      <c r="E41" s="801" t="str">
        <f>'All products and rates'!G42</f>
        <v>N/A</v>
      </c>
      <c r="F41" s="827" t="str">
        <f>'All products and rates'!H42</f>
        <v>N/A</v>
      </c>
      <c r="G41" s="662" t="str">
        <f>'All products and rates'!P42</f>
        <v>N/A</v>
      </c>
      <c r="H41" s="938" t="str">
        <f>'All products and rates'!Q42</f>
        <v>N/A</v>
      </c>
      <c r="I41" s="1106" t="s">
        <v>4</v>
      </c>
    </row>
    <row r="42" spans="1:9" ht="14.25" customHeight="1" x14ac:dyDescent="0.45">
      <c r="A42" s="1215" t="str">
        <f>HYPERLINK('All products and rates'!T43,'All products and rates'!A43)</f>
        <v>Lot 30</v>
      </c>
      <c r="B42" s="1454"/>
      <c r="C42" s="617" t="str">
        <f>'All products and rates'!J43</f>
        <v>N/A</v>
      </c>
      <c r="D42" s="896" t="str">
        <f>'All products and rates'!F43</f>
        <v>N/A</v>
      </c>
      <c r="E42" s="801" t="str">
        <f>'All products and rates'!G43</f>
        <v>N/A</v>
      </c>
      <c r="F42" s="827" t="str">
        <f>'All products and rates'!H43</f>
        <v>N/A</v>
      </c>
      <c r="G42" s="662" t="str">
        <f>'All products and rates'!P43</f>
        <v>N/A</v>
      </c>
      <c r="H42" s="938" t="str">
        <f>'All products and rates'!Q43</f>
        <v>N/A</v>
      </c>
      <c r="I42" s="1106" t="s">
        <v>4</v>
      </c>
    </row>
    <row r="43" spans="1:9" ht="14.25" customHeight="1" x14ac:dyDescent="0.45">
      <c r="A43" s="1216" t="str">
        <f>HYPERLINK('All products and rates'!T44,'All products and rates'!A44)</f>
        <v>Lot 40</v>
      </c>
      <c r="B43" s="1454"/>
      <c r="C43" s="619">
        <f>'All products and rates'!J44</f>
        <v>7</v>
      </c>
      <c r="D43" s="898">
        <f>'All products and rates'!F44</f>
        <v>16</v>
      </c>
      <c r="E43" s="917">
        <f>'All products and rates'!G44</f>
        <v>3</v>
      </c>
      <c r="F43" s="919">
        <f>'All products and rates'!H44</f>
        <v>16</v>
      </c>
      <c r="G43" s="662" t="str">
        <f>'All products and rates'!P44</f>
        <v>N/A</v>
      </c>
      <c r="H43" s="938" t="str">
        <f>'All products and rates'!Q44</f>
        <v>N/A</v>
      </c>
      <c r="I43" s="1106" t="s">
        <v>4</v>
      </c>
    </row>
    <row r="44" spans="1:9" ht="14.25" customHeight="1" x14ac:dyDescent="0.45">
      <c r="A44" s="1215" t="str">
        <f>HYPERLINK('All products and rates'!T45,'All products and rates'!A45)</f>
        <v>Lot 50</v>
      </c>
      <c r="B44" s="1454"/>
      <c r="C44" s="621">
        <f>'All products and rates'!J45</f>
        <v>7</v>
      </c>
      <c r="D44" s="900" t="str">
        <f>'All products and rates'!F45</f>
        <v>N/A</v>
      </c>
      <c r="E44" s="801" t="str">
        <f>'All products and rates'!G45</f>
        <v>N/A</v>
      </c>
      <c r="F44" s="827" t="str">
        <f>'All products and rates'!H45</f>
        <v>N/A</v>
      </c>
      <c r="G44" s="662" t="str">
        <f>'All products and rates'!P45</f>
        <v>N/A</v>
      </c>
      <c r="H44" s="938" t="str">
        <f>'All products and rates'!Q45</f>
        <v>N/A</v>
      </c>
      <c r="I44" s="1106" t="s">
        <v>4</v>
      </c>
    </row>
    <row r="45" spans="1:9" ht="14.25" customHeight="1" x14ac:dyDescent="0.45">
      <c r="A45" s="1216" t="str">
        <f>HYPERLINK('All products and rates'!T46,'All products and rates'!A46)</f>
        <v>Lot 60</v>
      </c>
      <c r="B45" s="1454"/>
      <c r="C45" s="619">
        <f>'All products and rates'!J46</f>
        <v>7</v>
      </c>
      <c r="D45" s="898" t="str">
        <f>'All products and rates'!F46</f>
        <v>N/A</v>
      </c>
      <c r="E45" s="801" t="str">
        <f>'All products and rates'!G46</f>
        <v>N/A</v>
      </c>
      <c r="F45" s="827" t="str">
        <f>'All products and rates'!H46</f>
        <v>N/A</v>
      </c>
      <c r="G45" s="662" t="str">
        <f>'All products and rates'!P46</f>
        <v>N/A</v>
      </c>
      <c r="H45" s="938" t="str">
        <f>'All products and rates'!Q46</f>
        <v>N/A</v>
      </c>
      <c r="I45" s="1106" t="s">
        <v>4</v>
      </c>
    </row>
    <row r="46" spans="1:9" ht="14.25" customHeight="1" x14ac:dyDescent="0.45">
      <c r="A46" s="1215" t="str">
        <f>HYPERLINK('All products and rates'!T47,'All products and rates'!A47)</f>
        <v>Lot 70</v>
      </c>
      <c r="B46" s="1454"/>
      <c r="C46" s="621">
        <f>'All products and rates'!J47</f>
        <v>7</v>
      </c>
      <c r="D46" s="900" t="str">
        <f>'All products and rates'!F47</f>
        <v>N/A</v>
      </c>
      <c r="E46" s="801" t="str">
        <f>'All products and rates'!G47</f>
        <v>N/A</v>
      </c>
      <c r="F46" s="827" t="str">
        <f>'All products and rates'!H47</f>
        <v>N/A</v>
      </c>
      <c r="G46" s="662" t="str">
        <f>'All products and rates'!P47</f>
        <v>N/A</v>
      </c>
      <c r="H46" s="938" t="str">
        <f>'All products and rates'!Q47</f>
        <v>N/A</v>
      </c>
      <c r="I46" s="1106" t="s">
        <v>4</v>
      </c>
    </row>
    <row r="47" spans="1:9" ht="14.75" customHeight="1" thickBot="1" x14ac:dyDescent="0.5">
      <c r="A47" s="1217" t="str">
        <f>HYPERLINK('All products and rates'!T48,'All products and rates'!A48)</f>
        <v>Lot 90</v>
      </c>
      <c r="B47" s="1455"/>
      <c r="C47" s="622">
        <f>'All products and rates'!J48</f>
        <v>4</v>
      </c>
      <c r="D47" s="901">
        <f>'All products and rates'!F48</f>
        <v>15</v>
      </c>
      <c r="E47" s="920" t="str">
        <f>'All products and rates'!G48</f>
        <v>N/A</v>
      </c>
      <c r="F47" s="921" t="str">
        <f>'All products and rates'!H48</f>
        <v>N/A</v>
      </c>
      <c r="G47" s="909" t="str">
        <f>'All products and rates'!P48</f>
        <v>N/A</v>
      </c>
      <c r="H47" s="940" t="str">
        <f>'All products and rates'!Q48</f>
        <v>N/A</v>
      </c>
      <c r="I47" s="1107" t="s">
        <v>4</v>
      </c>
    </row>
    <row r="48" spans="1:9" ht="14.75" customHeight="1" thickTop="1" x14ac:dyDescent="0.45">
      <c r="A48" s="1256" t="str">
        <f>HYPERLINK('All products and rates'!T49,'All products and rates'!A49)</f>
        <v>3030 Moody Lot</v>
      </c>
      <c r="B48" s="1456" t="str">
        <f>'All products and rates'!B49</f>
        <v>South Waterfront</v>
      </c>
      <c r="C48" s="623">
        <f>'All products and rates'!J49</f>
        <v>7</v>
      </c>
      <c r="D48" s="902">
        <f>'All products and rates'!F49</f>
        <v>13</v>
      </c>
      <c r="E48" s="922">
        <f>'All products and rates'!G49</f>
        <v>3</v>
      </c>
      <c r="F48" s="923">
        <f>'All products and rates'!H49</f>
        <v>16</v>
      </c>
      <c r="G48" s="910" t="str">
        <f>'All products and rates'!P49</f>
        <v>N/A</v>
      </c>
      <c r="H48" s="941" t="str">
        <f>'All products and rates'!Q49</f>
        <v>N/A</v>
      </c>
      <c r="I48" s="1105" t="s">
        <v>4</v>
      </c>
    </row>
    <row r="49" spans="1:9" ht="14.25" customHeight="1" x14ac:dyDescent="0.45">
      <c r="A49" s="1220" t="str">
        <f>HYPERLINK('All products and rates'!T50,'All products and rates'!A50)</f>
        <v>3420 Macadam</v>
      </c>
      <c r="B49" s="1454"/>
      <c r="C49" s="620">
        <f>'All products and rates'!J50</f>
        <v>7</v>
      </c>
      <c r="D49" s="899" t="str">
        <f>'All products and rates'!F50</f>
        <v>N/A</v>
      </c>
      <c r="E49" s="801" t="str">
        <f>'All products and rates'!G50</f>
        <v>N/A</v>
      </c>
      <c r="F49" s="827" t="str">
        <f>'All products and rates'!H50</f>
        <v>N/A</v>
      </c>
      <c r="G49" s="662" t="str">
        <f>'All products and rates'!P50</f>
        <v>N/A</v>
      </c>
      <c r="H49" s="938" t="str">
        <f>'All products and rates'!Q50</f>
        <v>N/A</v>
      </c>
      <c r="I49" s="1106" t="s">
        <v>4</v>
      </c>
    </row>
    <row r="50" spans="1:9" ht="14.25" customHeight="1" x14ac:dyDescent="0.45">
      <c r="A50" s="1214" t="str">
        <f>HYPERLINK('All products and rates'!T51,'All products and rates'!A51)</f>
        <v>Center for Health and Healing</v>
      </c>
      <c r="B50" s="1454"/>
      <c r="C50" s="617" t="str">
        <f>'All products and rates'!J51</f>
        <v>N/A</v>
      </c>
      <c r="D50" s="896" t="str">
        <f>'All products and rates'!F51</f>
        <v>N/A</v>
      </c>
      <c r="E50" s="924">
        <f>'All products and rates'!G51</f>
        <v>4</v>
      </c>
      <c r="F50" s="925">
        <f>'All products and rates'!H51</f>
        <v>22</v>
      </c>
      <c r="G50" s="662" t="str">
        <f>'All products and rates'!P51</f>
        <v>N/A</v>
      </c>
      <c r="H50" s="938" t="str">
        <f>'All products and rates'!Q51</f>
        <v>N/A</v>
      </c>
      <c r="I50" s="1106" t="s">
        <v>4</v>
      </c>
    </row>
    <row r="51" spans="1:9" ht="14.25" customHeight="1" x14ac:dyDescent="0.45">
      <c r="A51" s="1220" t="str">
        <f>HYPERLINK('All products and rates'!T52,'All products and rates'!A52)</f>
        <v>Knight Cancer Research Building</v>
      </c>
      <c r="B51" s="1454"/>
      <c r="C51" s="619">
        <f>'All products and rates'!J52</f>
        <v>7</v>
      </c>
      <c r="D51" s="898" t="str">
        <f>'All products and rates'!F52</f>
        <v>N/A</v>
      </c>
      <c r="E51" s="917">
        <f>'All products and rates'!G52</f>
        <v>3</v>
      </c>
      <c r="F51" s="919">
        <f>'All products and rates'!H52</f>
        <v>18</v>
      </c>
      <c r="G51" s="908">
        <f>'All products and rates'!P52</f>
        <v>15</v>
      </c>
      <c r="H51" s="828">
        <f>'All products and rates'!Q52</f>
        <v>5</v>
      </c>
      <c r="I51" s="1106" t="s">
        <v>4</v>
      </c>
    </row>
    <row r="52" spans="1:9" ht="14.25" customHeight="1" x14ac:dyDescent="0.45">
      <c r="A52" s="1215" t="str">
        <f>HYPERLINK('All products and rates'!T53,'All products and rates'!A53)</f>
        <v>Lot 23/27 - S River Parkway</v>
      </c>
      <c r="B52" s="1454"/>
      <c r="C52" s="624">
        <f>'All products and rates'!J53</f>
        <v>7</v>
      </c>
      <c r="D52" s="903" t="str">
        <f>'All products and rates'!F53</f>
        <v>N/A</v>
      </c>
      <c r="E52" s="801" t="str">
        <f>'All products and rates'!G53</f>
        <v>N/A</v>
      </c>
      <c r="F52" s="827" t="str">
        <f>'All products and rates'!H53</f>
        <v>N/A</v>
      </c>
      <c r="G52" s="662" t="str">
        <f>'All products and rates'!P53</f>
        <v>N/A</v>
      </c>
      <c r="H52" s="938" t="str">
        <f>'All products and rates'!Q53</f>
        <v>N/A</v>
      </c>
      <c r="I52" s="1106" t="s">
        <v>4</v>
      </c>
    </row>
    <row r="53" spans="1:9" ht="14.25" customHeight="1" x14ac:dyDescent="0.45">
      <c r="A53" s="1220" t="str">
        <f>HYPERLINK('All products and rates'!T54,'All products and rates'!A54)</f>
        <v>Lot 33</v>
      </c>
      <c r="B53" s="1454"/>
      <c r="C53" s="619">
        <f>'All products and rates'!J54</f>
        <v>7</v>
      </c>
      <c r="D53" s="898" t="str">
        <f>'All products and rates'!F54</f>
        <v>N/A</v>
      </c>
      <c r="E53" s="801" t="str">
        <f>'All products and rates'!G54</f>
        <v>N/A</v>
      </c>
      <c r="F53" s="827" t="str">
        <f>'All products and rates'!H54</f>
        <v>N/A</v>
      </c>
      <c r="G53" s="662" t="str">
        <f>'All products and rates'!P54</f>
        <v>N/A</v>
      </c>
      <c r="H53" s="938" t="str">
        <f>'All products and rates'!Q54</f>
        <v>N/A</v>
      </c>
      <c r="I53" s="1106" t="s">
        <v>4</v>
      </c>
    </row>
    <row r="54" spans="1:9" ht="14.25" customHeight="1" x14ac:dyDescent="0.45">
      <c r="A54" s="1215" t="str">
        <f>HYPERLINK('All products and rates'!T55,'All products and rates'!A55)</f>
        <v>Macadam Warehouse</v>
      </c>
      <c r="B54" s="1454"/>
      <c r="C54" s="621">
        <f>'All products and rates'!J55</f>
        <v>7</v>
      </c>
      <c r="D54" s="900" t="str">
        <f>'All products and rates'!F55</f>
        <v>N/A</v>
      </c>
      <c r="E54" s="924">
        <f>'All products and rates'!G55</f>
        <v>3</v>
      </c>
      <c r="F54" s="925">
        <f>'All products and rates'!H55</f>
        <v>16</v>
      </c>
      <c r="G54" s="662" t="str">
        <f>'All products and rates'!P55</f>
        <v>N/A</v>
      </c>
      <c r="H54" s="938" t="str">
        <f>'All products and rates'!Q55</f>
        <v>N/A</v>
      </c>
      <c r="I54" s="1106" t="s">
        <v>4</v>
      </c>
    </row>
    <row r="55" spans="1:9" ht="14.25" customHeight="1" x14ac:dyDescent="0.45">
      <c r="A55" s="1220" t="str">
        <f>HYPERLINK('All products and rates'!T56,'All products and rates'!A56)</f>
        <v>Robertson Life Sciences Building</v>
      </c>
      <c r="B55" s="1454"/>
      <c r="C55" s="619">
        <f>'All products and rates'!J56</f>
        <v>8.5</v>
      </c>
      <c r="D55" s="898" t="str">
        <f>'All products and rates'!F56</f>
        <v>N/A</v>
      </c>
      <c r="E55" s="917">
        <f>'All products and rates'!G56</f>
        <v>3</v>
      </c>
      <c r="F55" s="919">
        <f>'All products and rates'!H56</f>
        <v>18</v>
      </c>
      <c r="G55" s="908">
        <f>'All products and rates'!P56</f>
        <v>15</v>
      </c>
      <c r="H55" s="828">
        <f>'All products and rates'!Q56</f>
        <v>5</v>
      </c>
      <c r="I55" s="1106" t="s">
        <v>4</v>
      </c>
    </row>
    <row r="56" spans="1:9" ht="14.25" customHeight="1" x14ac:dyDescent="0.45">
      <c r="A56" s="1215" t="str">
        <f>HYPERLINK('All products and rates'!T57,'All products and rates'!A57)</f>
        <v>Rood Family Pavilion</v>
      </c>
      <c r="B56" s="1454"/>
      <c r="C56" s="621">
        <f>'All products and rates'!J57</f>
        <v>8.5</v>
      </c>
      <c r="D56" s="900" t="str">
        <f>'All products and rates'!F57</f>
        <v>N/A</v>
      </c>
      <c r="E56" s="915">
        <f>'All products and rates'!G57</f>
        <v>3</v>
      </c>
      <c r="F56" s="926">
        <f>'All products and rates'!H57</f>
        <v>18</v>
      </c>
      <c r="G56" s="911">
        <f>'All products and rates'!P57</f>
        <v>15</v>
      </c>
      <c r="H56" s="942">
        <f>'All products and rates'!Q57</f>
        <v>5</v>
      </c>
      <c r="I56" s="1106" t="s">
        <v>4</v>
      </c>
    </row>
    <row r="57" spans="1:9" ht="14.25" customHeight="1" x14ac:dyDescent="0.45">
      <c r="A57" s="1220" t="str">
        <f>HYPERLINK('All products and rates'!T58,'All products and rates'!A58)</f>
        <v>Schnitzer Parking Lot</v>
      </c>
      <c r="B57" s="1454"/>
      <c r="C57" s="622">
        <f>'All products and rates'!J58</f>
        <v>6.5</v>
      </c>
      <c r="D57" s="898">
        <f>'All products and rates'!F58</f>
        <v>13</v>
      </c>
      <c r="E57" s="917">
        <f>'All products and rates'!G58</f>
        <v>3</v>
      </c>
      <c r="F57" s="919">
        <f>'All products and rates'!H58</f>
        <v>13</v>
      </c>
      <c r="G57" s="662" t="str">
        <f>'All products and rates'!P58</f>
        <v>N/A</v>
      </c>
      <c r="H57" s="938" t="str">
        <f>'All products and rates'!Q58</f>
        <v>N/A</v>
      </c>
      <c r="I57" s="1106" t="s">
        <v>4</v>
      </c>
    </row>
    <row r="58" spans="1:9" ht="14.75" customHeight="1" thickBot="1" x14ac:dyDescent="0.5">
      <c r="A58" s="1257" t="str">
        <f>HYPERLINK('All products and rates'!T59,'All products and rates'!A59)</f>
        <v>Whitaker Parking Lot</v>
      </c>
      <c r="B58" s="1454"/>
      <c r="C58" s="625">
        <f>'All products and rates'!J59</f>
        <v>8.5</v>
      </c>
      <c r="D58" s="904" t="str">
        <f>'All products and rates'!F59</f>
        <v>N/A</v>
      </c>
      <c r="E58" s="927" t="str">
        <f>'All products and rates'!G59</f>
        <v>N/A</v>
      </c>
      <c r="F58" s="928" t="str">
        <f>'All products and rates'!H59</f>
        <v>N/A</v>
      </c>
      <c r="G58" s="912" t="str">
        <f>'All products and rates'!P59</f>
        <v>N/A</v>
      </c>
      <c r="H58" s="943" t="str">
        <f>'All products and rates'!Q59</f>
        <v>N/A</v>
      </c>
      <c r="I58" s="1107" t="s">
        <v>4</v>
      </c>
    </row>
    <row r="59" spans="1:9" ht="14.75" customHeight="1" thickTop="1" x14ac:dyDescent="0.45">
      <c r="A59" s="1258" t="str">
        <f>HYPERLINK('All products and rates'!T60,'All products and rates'!A60)</f>
        <v>3rd Ave garages as satellite</v>
      </c>
      <c r="B59" s="1465"/>
      <c r="C59" s="626">
        <f>'All products and rates'!J60</f>
        <v>1</v>
      </c>
      <c r="D59" s="905" t="str">
        <f>'All products and rates'!F60</f>
        <v>N/A</v>
      </c>
      <c r="E59" s="929" t="str">
        <f>'All products and rates'!G60</f>
        <v>N/A</v>
      </c>
      <c r="F59" s="930" t="str">
        <f>'All products and rates'!H60</f>
        <v>N/A</v>
      </c>
      <c r="G59" s="913" t="str">
        <f>'All products and rates'!P60</f>
        <v>N/A</v>
      </c>
      <c r="H59" s="944" t="str">
        <f>'All products and rates'!Q60</f>
        <v>N/A</v>
      </c>
      <c r="I59" s="1105" t="s">
        <v>4</v>
      </c>
    </row>
    <row r="60" spans="1:9" ht="14.75" customHeight="1" x14ac:dyDescent="0.45">
      <c r="A60" s="1259" t="str">
        <f>HYPERLINK('All products and rates'!T61,'All products and rates'!A61)</f>
        <v>3rd Ave Garage for onsite</v>
      </c>
      <c r="B60" s="1454"/>
      <c r="C60" s="621">
        <f>'All products and rates'!J61</f>
        <v>4</v>
      </c>
      <c r="D60" s="900" t="str">
        <f>'All products and rates'!F61</f>
        <v>N/A</v>
      </c>
      <c r="E60" s="801" t="str">
        <f>'All products and rates'!G61</f>
        <v>N/A</v>
      </c>
      <c r="F60" s="827" t="str">
        <f>'All products and rates'!H61</f>
        <v>N/A</v>
      </c>
      <c r="G60" s="662" t="str">
        <f>'All products and rates'!P61</f>
        <v>N/A</v>
      </c>
      <c r="H60" s="938" t="str">
        <f>'All products and rates'!Q61</f>
        <v>N/A</v>
      </c>
      <c r="I60" s="1106" t="s">
        <v>4</v>
      </c>
    </row>
    <row r="61" spans="1:9" ht="15" customHeight="1" x14ac:dyDescent="0.45">
      <c r="A61" s="1260" t="str">
        <f>HYPERLINK('All products and rates'!T62,'All products and rates'!A62)</f>
        <v>Crossings Garage as satellite</v>
      </c>
      <c r="B61" s="1454" t="str">
        <f>'All products and rates'!B60</f>
        <v>The Crossings</v>
      </c>
      <c r="C61" s="619">
        <f>'All products and rates'!J62</f>
        <v>1</v>
      </c>
      <c r="D61" s="898" t="str">
        <f>'All products and rates'!F62</f>
        <v>N/A</v>
      </c>
      <c r="E61" s="801" t="str">
        <f>'All products and rates'!G62</f>
        <v>N/A</v>
      </c>
      <c r="F61" s="827" t="str">
        <f>'All products and rates'!H62</f>
        <v>N/A</v>
      </c>
      <c r="G61" s="662" t="str">
        <f>'All products and rates'!P62</f>
        <v>N/A</v>
      </c>
      <c r="H61" s="938" t="str">
        <f>'All products and rates'!Q62</f>
        <v>N/A</v>
      </c>
      <c r="I61" s="1106" t="s">
        <v>4</v>
      </c>
    </row>
    <row r="62" spans="1:9" ht="14.25" customHeight="1" x14ac:dyDescent="0.45">
      <c r="A62" s="1261" t="str">
        <f>HYPERLINK('All products and rates'!T63,'All products and rates'!A63)</f>
        <v>Crossings Garage for onsite</v>
      </c>
      <c r="B62" s="1454"/>
      <c r="C62" s="621">
        <f>'All products and rates'!J63</f>
        <v>4</v>
      </c>
      <c r="D62" s="900" t="str">
        <f>'All products and rates'!F63</f>
        <v>N/A</v>
      </c>
      <c r="E62" s="915">
        <f>'All products and rates'!G63</f>
        <v>4</v>
      </c>
      <c r="F62" s="926">
        <f>'All products and rates'!H63</f>
        <v>22</v>
      </c>
      <c r="G62" s="662" t="str">
        <f>'All products and rates'!P63</f>
        <v>N/A</v>
      </c>
      <c r="H62" s="938" t="str">
        <f>'All products and rates'!Q63</f>
        <v>N/A</v>
      </c>
      <c r="I62" s="1106" t="s">
        <v>4</v>
      </c>
    </row>
    <row r="63" spans="1:9" ht="14.75" customHeight="1" thickBot="1" x14ac:dyDescent="0.5">
      <c r="A63" s="1262" t="str">
        <f>HYPERLINK('All products and rates'!T64,'All products and rates'!A64)</f>
        <v>Marquam Plaza</v>
      </c>
      <c r="B63" s="1466"/>
      <c r="C63" s="627">
        <f>'All products and rates'!J64</f>
        <v>4</v>
      </c>
      <c r="D63" s="906">
        <f>'All products and rates'!F64</f>
        <v>9.5</v>
      </c>
      <c r="E63" s="931">
        <f>'All products and rates'!G64</f>
        <v>2</v>
      </c>
      <c r="F63" s="932">
        <f>'All products and rates'!H64</f>
        <v>11</v>
      </c>
      <c r="G63" s="668" t="str">
        <f>'All products and rates'!P64</f>
        <v>N/A</v>
      </c>
      <c r="H63" s="945" t="str">
        <f>'All products and rates'!Q64</f>
        <v>N/A</v>
      </c>
      <c r="I63" s="1107" t="s">
        <v>4</v>
      </c>
    </row>
    <row r="64" spans="1:9" ht="14.75" customHeight="1" thickTop="1" x14ac:dyDescent="0.45">
      <c r="A64" s="1199" t="str">
        <f>HYPERLINK('All products and rates'!T65,'All products and rates'!A65)</f>
        <v>4th and Clay</v>
      </c>
      <c r="B64" s="1454" t="str">
        <f>'All products and rates'!B65</f>
        <v>Off Campus</v>
      </c>
      <c r="C64" s="663" t="str">
        <f>'All products and rates'!J65</f>
        <v>N/A</v>
      </c>
      <c r="D64" s="664" t="str">
        <f>'All products and rates'!F65</f>
        <v>N/A</v>
      </c>
      <c r="E64" s="933" t="str">
        <f>'All products and rates'!G65</f>
        <v>N/A</v>
      </c>
      <c r="F64" s="934" t="str">
        <f>'All products and rates'!H65</f>
        <v>N/A</v>
      </c>
      <c r="G64" s="657" t="str">
        <f>'All products and rates'!P65</f>
        <v>N/A</v>
      </c>
      <c r="H64" s="657" t="str">
        <f>'All products and rates'!Q65</f>
        <v>N/A</v>
      </c>
      <c r="I64" s="1108">
        <f>'All products and rates'!R65</f>
        <v>129.04</v>
      </c>
    </row>
    <row r="65" spans="1:9" ht="14.25" customHeight="1" thickBot="1" x14ac:dyDescent="0.5">
      <c r="A65" s="1220" t="str">
        <f>HYPERLINK('All products and rates'!T66,'All products and rates'!A66)</f>
        <v>Market Square Building</v>
      </c>
      <c r="B65" s="1537"/>
      <c r="C65" s="665" t="str">
        <f>'All products and rates'!J66</f>
        <v>N/A</v>
      </c>
      <c r="D65" s="658" t="str">
        <f>'All products and rates'!F66</f>
        <v>N/A</v>
      </c>
      <c r="E65" s="935" t="str">
        <f>'All products and rates'!G66</f>
        <v>non-OHSU</v>
      </c>
      <c r="F65" s="936"/>
      <c r="G65" s="658" t="str">
        <f>'All products and rates'!P66</f>
        <v>N/A</v>
      </c>
      <c r="H65" s="658" t="str">
        <f>'All products and rates'!Q66</f>
        <v>N/A</v>
      </c>
      <c r="I65" s="1109">
        <f>'All products and rates'!R66</f>
        <v>129.04</v>
      </c>
    </row>
    <row r="66" spans="1:9" ht="16.149999999999999" thickTop="1" x14ac:dyDescent="0.5">
      <c r="A66" s="1223" t="str">
        <f>'All products and rates'!A68</f>
        <v>Other parking products</v>
      </c>
      <c r="B66" s="4" t="str">
        <f>'All products and rates'!B68</f>
        <v>Location</v>
      </c>
      <c r="C66" s="659" t="str">
        <f>'All products and rates'!D68</f>
        <v>Description</v>
      </c>
      <c r="D66" s="660"/>
      <c r="E66" s="666"/>
      <c r="F66" s="969" t="str">
        <f>'All products and rates'!F68</f>
        <v>Rate</v>
      </c>
      <c r="G66" s="666"/>
      <c r="H66" s="972" t="str">
        <f>'All products and rates'!P68</f>
        <v>To acquire</v>
      </c>
      <c r="I66" s="656"/>
    </row>
    <row r="67" spans="1:9" x14ac:dyDescent="0.45">
      <c r="A67" s="1220" t="str">
        <f>HYPERLINK('All products and rates'!T69,'All products and rates'!A69)</f>
        <v>Motorcycle Parking</v>
      </c>
      <c r="B67" s="1452" t="str">
        <f>'All products and rates'!B69</f>
        <v>On campus</v>
      </c>
      <c r="C67" s="1266" t="str">
        <f>'All products and rates'!D69</f>
        <v>Requires OHSU Motorcycle permit</v>
      </c>
      <c r="D67" s="130"/>
      <c r="E67" s="130"/>
      <c r="F67" s="970" t="str">
        <f>'All products and rates'!F69</f>
        <v>Free</v>
      </c>
      <c r="G67" s="132"/>
      <c r="H67" s="1274" t="str">
        <f>HYPERLINK('All products and rates'!$T69,'All products and rates'!$P69)</f>
        <v>Request permit here</v>
      </c>
      <c r="I67" s="1275"/>
    </row>
    <row r="68" spans="1:9" x14ac:dyDescent="0.45">
      <c r="A68" s="113" t="str">
        <f>HYPERLINK('All products and rates'!T70,'All products and rates'!A70)</f>
        <v>Special Reserved (ADA, maternity)</v>
      </c>
      <c r="B68" s="1453"/>
      <c r="C68" s="1267" t="str">
        <f>'All products and rates'!D70</f>
        <v>Requires ADA permit or doctor's note</v>
      </c>
      <c r="D68" s="134"/>
      <c r="E68" s="134"/>
      <c r="F68" s="971">
        <f>'All products and rates'!F70</f>
        <v>66</v>
      </c>
      <c r="G68" s="1278" t="str">
        <f>'All products and rates'!G70</f>
        <v>per pay period</v>
      </c>
      <c r="H68" s="1276" t="str">
        <f>HYPERLINK('All products and rates'!$T70,'All products and rates'!$P70)</f>
        <v>Request permit here</v>
      </c>
      <c r="I68" s="1277"/>
    </row>
  </sheetData>
  <sheetProtection algorithmName="SHA-512" hashValue="gTF8C0Miv+aDzNUVnMv2JcGnnCLmdRzga6RI0Xo5cENAKUSAf7f9zo7yUPAmkRugXlTtqJBksgtLvSsoUp3FRA==" saltValue="rsB4X3dQRndI+9wb0BH5iw==" spinCount="100000" sheet="1" sort="0" autoFilter="0"/>
  <mergeCells count="13">
    <mergeCell ref="B67:B68"/>
    <mergeCell ref="B32:B47"/>
    <mergeCell ref="B48:B58"/>
    <mergeCell ref="A1:I1"/>
    <mergeCell ref="C26:C27"/>
    <mergeCell ref="E26:F26"/>
    <mergeCell ref="G26:H26"/>
    <mergeCell ref="E27:F27"/>
    <mergeCell ref="G27:H27"/>
    <mergeCell ref="B2:C2"/>
    <mergeCell ref="B64:B65"/>
    <mergeCell ref="B59:B63"/>
    <mergeCell ref="I26:I27"/>
  </mergeCells>
  <conditionalFormatting sqref="C64:D65 G64:H65">
    <cfRule type="containsText" dxfId="42" priority="7" operator="containsText" text="N/A">
      <formula>NOT(ISERROR(SEARCH("N/A",C64)))</formula>
    </cfRule>
  </conditionalFormatting>
  <conditionalFormatting sqref="C30:I68">
    <cfRule type="containsText" dxfId="41" priority="1" operator="containsText" text="N/A">
      <formula>NOT(ISERROR(SEARCH("N/A",C30)))</formula>
    </cfRule>
  </conditionalFormatting>
  <conditionalFormatting sqref="E65">
    <cfRule type="containsText" dxfId="40" priority="4" operator="containsText" text="N/A">
      <formula>NOT(ISERROR(SEARCH("N/A",E65)))</formula>
    </cfRule>
  </conditionalFormatting>
  <conditionalFormatting sqref="E64:F64">
    <cfRule type="containsText" dxfId="39" priority="3" operator="containsText" text="N/A">
      <formula>NOT(ISERROR(SEARCH("N/A",E64)))</formula>
    </cfRule>
  </conditionalFormatting>
  <hyperlinks>
    <hyperlink ref="C26:C27" r:id="rId1" display="Wage Based Reservations" xr:uid="{B96D8514-45D7-4255-9446-89CA7CA6B171}"/>
  </hyperlinks>
  <pageMargins left="0.25" right="0.25" top="0.44791666666666669" bottom="0.75" header="0.3" footer="0.3"/>
  <pageSetup scale="64" orientation="portrait" horizontalDpi="300" verticalDpi="300"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7030A0"/>
    <pageSetUpPr fitToPage="1"/>
  </sheetPr>
  <dimension ref="A1:L68"/>
  <sheetViews>
    <sheetView showGridLines="0" topLeftCell="A51" zoomScaleNormal="100" zoomScalePageLayoutView="40" workbookViewId="0">
      <selection activeCell="D73" sqref="D73"/>
    </sheetView>
  </sheetViews>
  <sheetFormatPr defaultRowHeight="14.25" x14ac:dyDescent="0.45"/>
  <cols>
    <col min="1" max="1" width="31.796875" customWidth="1"/>
    <col min="2" max="3" width="17.796875" customWidth="1"/>
    <col min="4" max="4" width="15.796875" customWidth="1"/>
    <col min="5" max="5" width="6.796875" customWidth="1"/>
    <col min="6" max="6" width="17.796875" customWidth="1"/>
    <col min="7" max="7" width="11.796875" customWidth="1"/>
    <col min="8" max="8" width="12.19921875" customWidth="1"/>
    <col min="9" max="9" width="16.19921875" customWidth="1"/>
    <col min="11" max="11" width="9" customWidth="1"/>
    <col min="12" max="12" width="14.19921875" customWidth="1"/>
    <col min="15" max="15" width="13.19921875" customWidth="1"/>
  </cols>
  <sheetData>
    <row r="1" spans="1:11" ht="29.25" customHeight="1" x14ac:dyDescent="1">
      <c r="A1" s="1540" t="s">
        <v>138</v>
      </c>
      <c r="B1" s="1540"/>
      <c r="C1" s="1540"/>
      <c r="D1" s="1540"/>
      <c r="E1" s="1540"/>
      <c r="F1" s="1540"/>
      <c r="G1" s="1540"/>
      <c r="H1" s="1540"/>
      <c r="I1" s="1540"/>
    </row>
    <row r="2" spans="1:11" ht="21.75" customHeight="1" x14ac:dyDescent="1">
      <c r="A2" s="209" t="str">
        <f>'All products and rates'!A2</f>
        <v>Updated:</v>
      </c>
      <c r="B2" s="1451">
        <f ca="1">TODAY()</f>
        <v>46232</v>
      </c>
      <c r="C2" s="67"/>
      <c r="D2" s="67"/>
      <c r="E2" s="67"/>
      <c r="F2" s="67" t="str">
        <f>'All products and rates'!K29</f>
        <v>$68,000-$82,499</v>
      </c>
      <c r="G2" s="67"/>
      <c r="H2" s="67"/>
      <c r="I2" s="67"/>
      <c r="J2" s="13"/>
      <c r="K2" s="13"/>
    </row>
    <row r="3" spans="1:11" x14ac:dyDescent="0.45">
      <c r="A3" t="str">
        <f>'All products and rates'!A4</f>
        <v>Click on each program or product for more information.</v>
      </c>
      <c r="C3" s="12" t="str">
        <f>HYPERLINK('All products and rates'!$T4,'All products and rates'!E4)</f>
        <v>More on how Wage Based Reservation Parking is determined here.</v>
      </c>
      <c r="H3" s="68"/>
    </row>
    <row r="4" spans="1:11" ht="27" customHeight="1" x14ac:dyDescent="0.75">
      <c r="A4" s="8" t="str">
        <f>'All products and rates'!A5</f>
        <v>BIKE AND WALK</v>
      </c>
      <c r="B4" s="239" t="str">
        <f>'All products and rates'!B5</f>
        <v>Where to acquire</v>
      </c>
      <c r="C4" s="239" t="str">
        <f>'All products and rates'!D5</f>
        <v>Eligibility</v>
      </c>
      <c r="D4" s="239"/>
      <c r="E4" s="239" t="str">
        <f>'All products and rates'!G5</f>
        <v>Rate</v>
      </c>
      <c r="F4" s="239"/>
      <c r="G4" s="239" t="str">
        <f>'All products and rates'!K5</f>
        <v>Description</v>
      </c>
      <c r="H4" s="7"/>
      <c r="I4" s="7"/>
      <c r="J4" s="308"/>
    </row>
    <row r="5" spans="1:11" x14ac:dyDescent="0.45">
      <c r="A5" s="145" t="str">
        <f>HYPERLINK('All products and rates'!$T6,'All products and rates'!A6)</f>
        <v>Bike Valet</v>
      </c>
      <c r="B5" s="304" t="str">
        <f>HYPERLINK('All products and rates'!$T6,'All products and rates'!B6)</f>
        <v>Go By Bike</v>
      </c>
      <c r="C5" s="236" t="str">
        <f>'All products and rates'!D6</f>
        <v>General public</v>
      </c>
      <c r="D5" s="977"/>
      <c r="E5" s="238" t="str">
        <f>'All products and rates'!G6</f>
        <v>free</v>
      </c>
      <c r="F5" s="977"/>
      <c r="G5" s="988" t="str">
        <f>'All products and rates'!K6</f>
        <v>Weekdays 5:30am-9:30pm at South Waterfront tram terminal</v>
      </c>
      <c r="H5" s="977"/>
      <c r="I5" s="977"/>
      <c r="J5" s="308"/>
    </row>
    <row r="6" spans="1:11" x14ac:dyDescent="0.45">
      <c r="A6" s="146" t="str">
        <f>HYPERLINK('All products and rates'!T7,'All products and rates'!A7)</f>
        <v>Cash incentive to walk</v>
      </c>
      <c r="B6" s="305" t="str">
        <f>HYPERLINK('All products and rates'!$T7,'All products and rates'!B7)</f>
        <v>MyCommute</v>
      </c>
      <c r="C6" s="301" t="str">
        <f>'All products and rates'!D7</f>
        <v>OHSU members at eligible OHSU sites</v>
      </c>
      <c r="D6" s="978"/>
      <c r="E6" s="296">
        <f>'All products and rates'!G7</f>
        <v>1.5</v>
      </c>
      <c r="F6" s="978" t="str">
        <f>'All products and rates'!H7</f>
        <v>incentive per weekday</v>
      </c>
      <c r="G6" s="989" t="str">
        <f>'All products and rates'!K7</f>
        <v>Log eligible inbound weekday trips on MyCommute</v>
      </c>
      <c r="H6" s="978"/>
      <c r="I6" s="978"/>
      <c r="J6" s="308"/>
    </row>
    <row r="7" spans="1:11" x14ac:dyDescent="0.45">
      <c r="A7" s="185" t="str">
        <f>HYPERLINK('All products and rates'!T8,'All products and rates'!A8)</f>
        <v>Cash incentive to bike or scooter</v>
      </c>
      <c r="B7" s="306" t="str">
        <f>HYPERLINK('All products and rates'!$T8,'All products and rates'!B8)</f>
        <v>MyCommute</v>
      </c>
      <c r="C7" s="236" t="str">
        <f>'All products and rates'!D8</f>
        <v>OHSU members at eligible OHSU sites</v>
      </c>
      <c r="D7" s="977"/>
      <c r="E7" s="297">
        <f>'All products and rates'!G8</f>
        <v>3</v>
      </c>
      <c r="F7" s="977" t="str">
        <f>'All products and rates'!H8</f>
        <v>incentive per weekday</v>
      </c>
      <c r="G7" s="988" t="str">
        <f>'All products and rates'!K8</f>
        <v>Log eligible inbound weekday trips on MyCommute</v>
      </c>
      <c r="H7" s="977"/>
      <c r="I7" s="977"/>
      <c r="J7" s="308"/>
    </row>
    <row r="8" spans="1:11" x14ac:dyDescent="0.45">
      <c r="A8" s="146" t="str">
        <f>HYPERLINK('All products and rates'!T9,'All products and rates'!A9)</f>
        <v>Facility: Marquam Hill</v>
      </c>
      <c r="B8" s="305" t="str">
        <f>HYPERLINK('All products and rates'!$T9,'All products and rates'!B9)</f>
        <v>ohsu.edu/bike</v>
      </c>
      <c r="C8" s="301" t="str">
        <f>'All products and rates'!D9</f>
        <v>OHSU badge and active permit</v>
      </c>
      <c r="D8" s="978"/>
      <c r="E8" s="298" t="str">
        <f>'All products and rates'!G9</f>
        <v>free</v>
      </c>
      <c r="F8" s="978" t="str">
        <f>'All products and rates'!H9</f>
        <v>with permit</v>
      </c>
      <c r="G8" s="989" t="str">
        <f>'All products and rates'!K9</f>
        <v>Badge-access bike parking</v>
      </c>
      <c r="H8" s="978"/>
      <c r="I8" s="978"/>
      <c r="J8" s="308"/>
    </row>
    <row r="9" spans="1:11" x14ac:dyDescent="0.45">
      <c r="A9" s="185" t="str">
        <f>HYPERLINK('All products and rates'!T10,'All products and rates'!A10)</f>
        <v>Facility: South Waterfront</v>
      </c>
      <c r="B9" s="306" t="str">
        <f>HYPERLINK('All products and rates'!$T10,'All products and rates'!B10)</f>
        <v>ohsu.edu/bike</v>
      </c>
      <c r="C9" s="236" t="str">
        <f>'All products and rates'!D10</f>
        <v>OHSU badge and active permit</v>
      </c>
      <c r="D9" s="977"/>
      <c r="E9" s="1006">
        <f>'All products and rates'!G10</f>
        <v>2.31</v>
      </c>
      <c r="F9" s="977" t="str">
        <f>'All products and rates'!H10</f>
        <v>cost per pay period</v>
      </c>
      <c r="G9" s="988" t="str">
        <f>'All products and rates'!K10</f>
        <v>Badge-access bike parking, shower, towel, locker</v>
      </c>
      <c r="H9" s="977"/>
      <c r="I9" s="977"/>
      <c r="J9" s="308"/>
    </row>
    <row r="10" spans="1:11" x14ac:dyDescent="0.45">
      <c r="A10" s="146" t="str">
        <f>HYPERLINK('All products and rates'!T11,'All products and rates'!A11)</f>
        <v>Loaner Bike</v>
      </c>
      <c r="B10" s="305" t="str">
        <f>HYPERLINK('All products and rates'!$T11,'All products and rates'!B11)</f>
        <v>Go By Bike</v>
      </c>
      <c r="C10" s="301" t="str">
        <f>'All products and rates'!D11</f>
        <v>OHSU email and waitlist call off</v>
      </c>
      <c r="D10" s="978"/>
      <c r="E10" s="298" t="str">
        <f>'All products and rates'!G11</f>
        <v>free</v>
      </c>
      <c r="F10" s="978" t="str">
        <f>'All products and rates'!H11</f>
        <v>30 day loan</v>
      </c>
      <c r="G10" s="989" t="str">
        <f>'All products and rates'!K11</f>
        <v>Loaner bike, equipment and voucher</v>
      </c>
      <c r="H10" s="978"/>
      <c r="I10" s="978"/>
      <c r="J10" s="308"/>
    </row>
    <row r="11" spans="1:11" x14ac:dyDescent="0.45">
      <c r="A11" s="185" t="str">
        <f>HYPERLINK('All products and rates'!T12,'All products and rates'!A12)</f>
        <v>Loaner E-Bike</v>
      </c>
      <c r="B11" s="306" t="str">
        <f>HYPERLINK('All products and rates'!$T12,'All products and rates'!B12)</f>
        <v>Go By Bike</v>
      </c>
      <c r="C11" s="236" t="str">
        <f>'All products and rates'!D12</f>
        <v>OHSU email and waitlist call off</v>
      </c>
      <c r="D11" s="977"/>
      <c r="E11" s="238" t="str">
        <f>'All products and rates'!G12</f>
        <v>free</v>
      </c>
      <c r="F11" s="977" t="str">
        <f>'All products and rates'!H12</f>
        <v>14 day loan</v>
      </c>
      <c r="G11" s="988" t="str">
        <f>'All products and rates'!K12</f>
        <v>Loaner e-bike, equipment and voucher</v>
      </c>
      <c r="H11" s="977"/>
      <c r="I11" s="977"/>
      <c r="J11" s="308"/>
    </row>
    <row r="12" spans="1:11" x14ac:dyDescent="0.45">
      <c r="A12" s="146" t="str">
        <f>HYPERLINK('All products and rates'!T13,'All products and rates'!A13)</f>
        <v>Subsidy: Bike</v>
      </c>
      <c r="B12" s="305" t="str">
        <f>HYPERLINK('All products and rates'!$T13,'All products and rates'!B13)</f>
        <v>customer service</v>
      </c>
      <c r="C12" s="301" t="str">
        <f>'All products and rates'!D13</f>
        <v>OHSU email and eligible purchase at partner shops</v>
      </c>
      <c r="D12" s="978"/>
      <c r="E12" s="286">
        <f>'All products and rates'!G13</f>
        <v>100</v>
      </c>
      <c r="F12" s="978" t="str">
        <f>'All products and rates'!H13</f>
        <v>one time voucher</v>
      </c>
      <c r="G12" s="989" t="str">
        <f>'All products and rates'!K13</f>
        <v xml:space="preserve">For purchase of a bike for an member's OHSU commute </v>
      </c>
      <c r="H12" s="978"/>
      <c r="I12" s="978"/>
      <c r="J12" s="308"/>
    </row>
    <row r="13" spans="1:11" x14ac:dyDescent="0.45">
      <c r="A13" s="185" t="str">
        <f>HYPERLINK('All products and rates'!T14,'All products and rates'!A14)</f>
        <v>Subsidy: E-Bike</v>
      </c>
      <c r="B13" s="306" t="str">
        <f>HYPERLINK('All products and rates'!$T14,'All products and rates'!B14)</f>
        <v>customer service</v>
      </c>
      <c r="C13" s="236" t="str">
        <f>'All products and rates'!D14</f>
        <v>OHSU email and eligible purchase at partner shops</v>
      </c>
      <c r="D13" s="977"/>
      <c r="E13" s="300">
        <f>'All products and rates'!G14</f>
        <v>200</v>
      </c>
      <c r="F13" s="977" t="str">
        <f>'All products and rates'!H14</f>
        <v>one time voucher</v>
      </c>
      <c r="G13" s="988" t="str">
        <f>'All products and rates'!K14</f>
        <v xml:space="preserve">For purchase of an e- bike for an member's OHSU commute </v>
      </c>
      <c r="H13" s="977"/>
      <c r="I13" s="977"/>
      <c r="J13" s="308"/>
    </row>
    <row r="14" spans="1:11" ht="26.25" customHeight="1" x14ac:dyDescent="0.75">
      <c r="A14" s="9" t="str">
        <f>'All products and rates'!A15</f>
        <v>PUBLIC TRANSIT</v>
      </c>
      <c r="B14" s="240" t="str">
        <f>'All products and rates'!B15</f>
        <v>Where to acquire</v>
      </c>
      <c r="C14" s="240" t="str">
        <f>'All products and rates'!D15</f>
        <v>Eligibility</v>
      </c>
      <c r="D14" s="240"/>
      <c r="E14" s="240" t="str">
        <f>'All products and rates'!G15</f>
        <v>Rate</v>
      </c>
      <c r="F14" s="240"/>
      <c r="G14" s="240" t="str">
        <f>'All products and rates'!K15</f>
        <v>Description</v>
      </c>
      <c r="H14" s="6"/>
      <c r="I14" s="9"/>
      <c r="J14" s="308"/>
    </row>
    <row r="15" spans="1:11" x14ac:dyDescent="0.45">
      <c r="A15" s="126" t="str">
        <f>HYPERLINK('All products and rates'!T16,'All products and rates'!A16)</f>
        <v>Cash incentive to ride transit</v>
      </c>
      <c r="B15" s="305" t="str">
        <f>HYPERLINK('All products and rates'!$T16,'All products and rates'!B16)</f>
        <v>MyCommute</v>
      </c>
      <c r="C15" s="233" t="str">
        <f>'All products and rates'!D16</f>
        <v>OHSU members at eligible OHSU sites</v>
      </c>
      <c r="D15" s="979"/>
      <c r="E15" s="289">
        <f>'All products and rates'!G16</f>
        <v>1.5</v>
      </c>
      <c r="F15" s="985" t="str">
        <f>'All products and rates'!H16</f>
        <v>incentive per weekday</v>
      </c>
      <c r="G15" s="995" t="str">
        <f>'All products and rates'!K16</f>
        <v>Log eligible inbound weekday trips on MyCommute</v>
      </c>
      <c r="H15" s="986"/>
      <c r="I15" s="985"/>
      <c r="J15" s="308"/>
    </row>
    <row r="16" spans="1:11" x14ac:dyDescent="0.45">
      <c r="A16" s="41" t="str">
        <f>HYPERLINK('All products and rates'!T17,'All products and rates'!A17)</f>
        <v>C-Tran Express Hop</v>
      </c>
      <c r="B16" s="304" t="str">
        <f>HYPERLINK('All products and rates'!$T17,'All products and rates'!B17)</f>
        <v>customer service</v>
      </c>
      <c r="C16" s="235" t="str">
        <f>'All products and rates'!D17</f>
        <v>OHSU badge</v>
      </c>
      <c r="D16" s="980"/>
      <c r="E16" s="1005">
        <f>'All products and rates'!G17</f>
        <v>385</v>
      </c>
      <c r="F16" s="980" t="str">
        <f>'All products and rates'!H17</f>
        <v>cost per transit year</v>
      </c>
      <c r="G16" s="996" t="str">
        <f>'All products and rates'!K17</f>
        <v>Vancouver to Portland rush hour transit service</v>
      </c>
      <c r="H16" s="987"/>
      <c r="I16" s="980"/>
      <c r="J16" s="308"/>
    </row>
    <row r="17" spans="1:11" x14ac:dyDescent="0.45">
      <c r="A17" s="42" t="str">
        <f>HYPERLINK('All products and rates'!T18,'All products and rates'!A18)</f>
        <v>Portland Aerial Tram</v>
      </c>
      <c r="B17" s="305" t="str">
        <f>HYPERLINK('All products and rates'!$T18,'All products and rates'!B18)</f>
        <v>onsite</v>
      </c>
      <c r="C17" s="226" t="str">
        <f>'All products and rates'!D18</f>
        <v>OHSU badge or patient pass</v>
      </c>
      <c r="D17" s="981"/>
      <c r="E17" s="291" t="str">
        <f>'All products and rates'!G18</f>
        <v>free</v>
      </c>
      <c r="F17" s="981" t="str">
        <f>'All products and rates'!H18</f>
        <v>OHSU badge is fare</v>
      </c>
      <c r="G17" s="992" t="str">
        <f>'All products and rates'!K18</f>
        <v>Connects Marquam Hill, South Waterfront</v>
      </c>
      <c r="H17" s="981"/>
      <c r="I17" s="981"/>
      <c r="J17" s="308"/>
    </row>
    <row r="18" spans="1:11" x14ac:dyDescent="0.45">
      <c r="A18" s="43" t="str">
        <f>HYPERLINK('All products and rates'!T19,'All products and rates'!A19)</f>
        <v>Portland Streetcar</v>
      </c>
      <c r="B18" s="304" t="str">
        <f>HYPERLINK('All products and rates'!$T19,'All products and rates'!B19)</f>
        <v>customer service</v>
      </c>
      <c r="C18" s="228" t="str">
        <f>'All products and rates'!D19</f>
        <v>OHSU badge</v>
      </c>
      <c r="D18" s="982"/>
      <c r="E18" s="292" t="str">
        <f>'All products and rates'!G19</f>
        <v>free</v>
      </c>
      <c r="F18" s="982" t="str">
        <f>'All products and rates'!H19</f>
        <v>OHSU badge is fare</v>
      </c>
      <c r="G18" s="993" t="str">
        <f>'All products and rates'!K19</f>
        <v>Unlimited trips on central Portland transit service</v>
      </c>
      <c r="H18" s="982"/>
      <c r="I18" s="982"/>
      <c r="J18" s="308"/>
    </row>
    <row r="19" spans="1:11" x14ac:dyDescent="0.45">
      <c r="A19" s="42" t="str">
        <f>HYPERLINK('All products and rates'!T20,'All products and rates'!A20)</f>
        <v>TriMet Hop</v>
      </c>
      <c r="B19" s="305" t="str">
        <f>HYPERLINK('All products and rates'!$T20,'All products and rates'!B20)</f>
        <v>customer service</v>
      </c>
      <c r="C19" s="226" t="str">
        <f>'All products and rates'!D20</f>
        <v>OHSU badge</v>
      </c>
      <c r="D19" s="981"/>
      <c r="E19" s="1003">
        <f>'All products and rates'!G20</f>
        <v>50</v>
      </c>
      <c r="F19" s="981" t="str">
        <f>'All products and rates'!H20</f>
        <v>per transit year</v>
      </c>
      <c r="G19" s="992" t="str">
        <f>'All products and rates'!K20</f>
        <v>Unlimited trips on regional transit service</v>
      </c>
      <c r="H19" s="981"/>
      <c r="I19" s="981"/>
      <c r="J19" s="308"/>
    </row>
    <row r="20" spans="1:11" x14ac:dyDescent="0.45">
      <c r="A20" s="43" t="str">
        <f>HYPERLINK('All products and rates'!T21,'All products and rates'!A21)</f>
        <v>TriMet Hop: ONA, AFSCME, UA, GRU</v>
      </c>
      <c r="B20" s="304" t="str">
        <f>HYPERLINK('All products and rates'!$T21,'All products and rates'!B21)</f>
        <v>customer service</v>
      </c>
      <c r="C20" s="228" t="str">
        <f>'All products and rates'!D21</f>
        <v>OHSU badge + first Hop pass</v>
      </c>
      <c r="D20" s="982"/>
      <c r="E20" s="1004">
        <f>'All products and rates'!G21</f>
        <v>25</v>
      </c>
      <c r="F20" s="982" t="str">
        <f>'All products and rates'!H21</f>
        <v>per transit year</v>
      </c>
      <c r="G20" s="993" t="str">
        <f>'All products and rates'!K21</f>
        <v>First Hop card only; Unlimited trips on regional transit service</v>
      </c>
      <c r="H20" s="982"/>
      <c r="I20" s="982"/>
      <c r="J20" s="308"/>
    </row>
    <row r="21" spans="1:11" x14ac:dyDescent="0.45">
      <c r="A21" s="44" t="str">
        <f>HYPERLINK('All products and rates'!T22,'All products and rates'!A22)</f>
        <v>TriMet Hop: Medical Assistant</v>
      </c>
      <c r="B21" s="305" t="str">
        <f>HYPERLINK('All products and rates'!$T22,'All products and rates'!B22)</f>
        <v>customer service</v>
      </c>
      <c r="C21" s="231" t="str">
        <f>'All products and rates'!D22</f>
        <v>Medical Assistant</v>
      </c>
      <c r="D21" s="983"/>
      <c r="E21" s="295" t="str">
        <f>'All products and rates'!G22</f>
        <v>free</v>
      </c>
      <c r="F21" s="983" t="str">
        <f>'All products and rates'!H22</f>
        <v>billed to dept</v>
      </c>
      <c r="G21" s="994" t="str">
        <f>'All products and rates'!K22</f>
        <v>Unlimited trips on regional transit service</v>
      </c>
      <c r="H21" s="983"/>
      <c r="I21" s="983"/>
      <c r="J21" s="308"/>
    </row>
    <row r="22" spans="1:11" ht="25.5" x14ac:dyDescent="0.75">
      <c r="A22" s="10" t="str">
        <f>'All products and rates'!A23</f>
        <v>RIDES</v>
      </c>
      <c r="B22" s="241" t="str">
        <f>'All products and rates'!B23</f>
        <v>Where to acquire</v>
      </c>
      <c r="C22" s="241" t="str">
        <f>'All products and rates'!D23</f>
        <v>Eligibility</v>
      </c>
      <c r="D22" s="241"/>
      <c r="E22" s="241" t="str">
        <f>'All products and rates'!G23</f>
        <v>Rate</v>
      </c>
      <c r="F22" s="241"/>
      <c r="G22" s="241" t="str">
        <f>'All products and rates'!K23</f>
        <v>Description</v>
      </c>
      <c r="H22" s="241"/>
      <c r="I22" s="5"/>
      <c r="J22" s="308"/>
    </row>
    <row r="23" spans="1:11" x14ac:dyDescent="0.45">
      <c r="A23" s="146" t="str">
        <f>HYPERLINK('All products and rates'!T24,'All products and rates'!A24)</f>
        <v>OHSU Carpool app</v>
      </c>
      <c r="B23" s="305" t="str">
        <f>HYPERLINK('All products and rates'!$T24,'All products and rates'!B24)</f>
        <v>ohsu.edu/carpool</v>
      </c>
      <c r="C23" s="301" t="str">
        <f>'All products and rates'!D24</f>
        <v>Rides completed via OHSU Carpool app</v>
      </c>
      <c r="D23" s="978"/>
      <c r="E23" s="1279">
        <f>'All products and rates'!G24</f>
        <v>3</v>
      </c>
      <c r="F23" s="978" t="str">
        <f>'All products and rates'!H24</f>
        <v>cash to drive; free to ride</v>
      </c>
      <c r="G23" s="989" t="str">
        <f>'All products and rates'!K24</f>
        <v>Match with rides via app</v>
      </c>
      <c r="H23" s="978"/>
      <c r="I23" s="978"/>
      <c r="J23" s="308"/>
    </row>
    <row r="24" spans="1:11" x14ac:dyDescent="0.45">
      <c r="A24" s="145" t="str">
        <f>HYPERLINK('All products and rates'!T25,'All products and rates'!A25)</f>
        <v>Guaranteed Ride Home</v>
      </c>
      <c r="B24" s="304" t="str">
        <f>HYPERLINK('All products and rates'!$T25,'All products and rates'!B25)</f>
        <v>MyCommute</v>
      </c>
      <c r="C24" s="302" t="str">
        <f>'All products and rates'!D25</f>
        <v>MyCommute member</v>
      </c>
      <c r="D24" s="977"/>
      <c r="E24" s="1280" t="str">
        <f>'All products and rates'!G25</f>
        <v>free</v>
      </c>
      <c r="F24" s="1450" t="str">
        <f>'All products and rates'!H25</f>
        <v>3 rides per year</v>
      </c>
      <c r="G24" s="988" t="str">
        <f>'All products and rates'!K25</f>
        <v>Ride from work due to personal emergency.</v>
      </c>
      <c r="H24" s="977"/>
      <c r="I24" s="977"/>
      <c r="J24" s="308"/>
    </row>
    <row r="25" spans="1:11" x14ac:dyDescent="0.45">
      <c r="A25" s="146" t="str">
        <f>HYPERLINK('All products and rates'!T26,'All products and rates'!A26)</f>
        <v>Lyft Off</v>
      </c>
      <c r="B25" s="305" t="str">
        <f>HYPERLINK('All products and rates'!$T26,'All products and rates'!B26)</f>
        <v>o2.ohsu.edu/lyftoff</v>
      </c>
      <c r="C25" s="303" t="str">
        <f>'All products and rates'!D26</f>
        <v>9pm-5:30am to/from campus</v>
      </c>
      <c r="D25" s="978"/>
      <c r="E25" s="1281">
        <f>'All products and rates'!G26</f>
        <v>20</v>
      </c>
      <c r="F25" s="1096" t="str">
        <f>'All products and rates'!H26</f>
        <v>credit per shift</v>
      </c>
      <c r="G25" s="989" t="str">
        <f>'All products and rates'!K26</f>
        <v>9pm-5:30am for eligible trips.</v>
      </c>
      <c r="H25" s="978"/>
      <c r="I25" s="978"/>
      <c r="J25" s="309"/>
      <c r="K25" s="11"/>
    </row>
    <row r="26" spans="1:11" ht="21" customHeight="1" x14ac:dyDescent="0.45">
      <c r="A26" s="1442" t="str">
        <f>HYPERLINK('All products and rates'!T28,'All products and rates'!A28)</f>
        <v>PARKING facilities</v>
      </c>
      <c r="B26" s="4"/>
      <c r="C26" s="1458" t="s">
        <v>80</v>
      </c>
      <c r="D26" s="1439" t="str">
        <f>HYPERLINK('All products and rates'!$T$30,'All products and rates'!$F$29)</f>
        <v>HONK</v>
      </c>
      <c r="E26" s="1459" t="s">
        <v>79</v>
      </c>
      <c r="F26" s="1460"/>
      <c r="G26" s="1459" t="s">
        <v>81</v>
      </c>
      <c r="H26" s="1460"/>
      <c r="I26" s="1467" t="s">
        <v>56</v>
      </c>
      <c r="J26" s="11"/>
      <c r="K26" s="11"/>
    </row>
    <row r="27" spans="1:11" ht="36" thickBot="1" x14ac:dyDescent="0.5">
      <c r="A27" s="283" t="str" cm="1">
        <f t="array" ref="A27:B27">'All products and rates'!A29:B29</f>
        <v>Calendar year maximum charges                        for Wage Based Daily Reservations,           and/or Guaranteed Daily Parking:</v>
      </c>
      <c r="B27" s="282">
        <v>3727.9</v>
      </c>
      <c r="C27" s="1458"/>
      <c r="D27" s="1441" t="s">
        <v>149</v>
      </c>
      <c r="E27" s="1461" t="s">
        <v>164</v>
      </c>
      <c r="F27" s="1462"/>
      <c r="G27" s="1461" t="str">
        <f>'All products and rates'!P29</f>
        <v>Guaranteed Daily Parking</v>
      </c>
      <c r="H27" s="1462"/>
      <c r="I27" s="1468"/>
      <c r="J27" s="11"/>
      <c r="K27" s="11"/>
    </row>
    <row r="28" spans="1:11" ht="15" thickTop="1" thickBot="1" x14ac:dyDescent="0.5">
      <c r="A28" s="200"/>
      <c r="B28" s="198"/>
      <c r="C28" s="76" t="s">
        <v>139</v>
      </c>
      <c r="D28" s="73"/>
      <c r="E28" s="62"/>
      <c r="F28" s="62"/>
      <c r="G28" s="63"/>
      <c r="H28" s="64"/>
      <c r="I28" s="61"/>
      <c r="J28" s="11"/>
      <c r="K28" s="11"/>
    </row>
    <row r="29" spans="1:11" ht="16.5" thickTop="1" thickBot="1" x14ac:dyDescent="0.55000000000000004">
      <c r="A29" s="54" t="str">
        <f>'All products and rates'!A30</f>
        <v>Facility</v>
      </c>
      <c r="B29" s="55" t="str">
        <f>'All products and rates'!B30</f>
        <v>Campus</v>
      </c>
      <c r="C29" s="506" t="s">
        <v>83</v>
      </c>
      <c r="D29" s="74" t="str">
        <f>'All products and rates'!F30</f>
        <v>Daily</v>
      </c>
      <c r="E29" s="57" t="s">
        <v>82</v>
      </c>
      <c r="F29" s="57" t="str">
        <f>'All products and rates'!H30</f>
        <v>Daily (5+ hours)</v>
      </c>
      <c r="G29" s="58" t="str">
        <f>'All products and rates'!P30</f>
        <v>12am - 1pm</v>
      </c>
      <c r="H29" s="59" t="str">
        <f>'All products and rates'!Q30</f>
        <v>1pm -     5pm</v>
      </c>
      <c r="I29" s="60" t="s">
        <v>165</v>
      </c>
    </row>
    <row r="30" spans="1:11" ht="26" customHeight="1" thickTop="1" thickBot="1" x14ac:dyDescent="0.5">
      <c r="A30" s="179" t="str">
        <f>HYPERLINK('All products and rates'!T31,'All products and rates'!A31)</f>
        <v>Neveh Shalom</v>
      </c>
      <c r="B30" s="1444" t="str">
        <f>'All products and rates'!B31</f>
        <v>Marquam Hill via TriMet</v>
      </c>
      <c r="C30" s="597" t="str">
        <f>'All products and rates'!K31</f>
        <v>Free</v>
      </c>
      <c r="D30" s="713" t="str">
        <f>'All products and rates'!F31</f>
        <v>Free</v>
      </c>
      <c r="E30" s="736" t="str">
        <f>'All products and rates'!G31</f>
        <v>N/A</v>
      </c>
      <c r="F30" s="833" t="str">
        <f>'All products and rates'!H31</f>
        <v>Free</v>
      </c>
      <c r="G30" s="736" t="str">
        <f>'All products and rates'!P31</f>
        <v>N/A</v>
      </c>
      <c r="H30" s="737" t="str">
        <f>'All products and rates'!Q31</f>
        <v>N/A</v>
      </c>
      <c r="I30" s="611" t="s">
        <v>27</v>
      </c>
    </row>
    <row r="31" spans="1:11" ht="15" thickTop="1" thickBot="1" x14ac:dyDescent="0.5">
      <c r="A31" s="573" t="str">
        <f>HYPERLINK('All products and rates'!T32,'All products and rates'!A32)</f>
        <v>After 1pm</v>
      </c>
      <c r="B31" s="582" t="str">
        <f>'All products and rates'!B32</f>
        <v>Various locations</v>
      </c>
      <c r="C31" s="598">
        <f>'All products and rates'!K32</f>
        <v>3</v>
      </c>
      <c r="D31" s="714" t="str">
        <f>'All products and rates'!F32</f>
        <v>N/A</v>
      </c>
      <c r="E31" s="738" t="str">
        <f>'All products and rates'!G32</f>
        <v>N/A</v>
      </c>
      <c r="F31" s="555" t="str">
        <f>'All products and rates'!H32</f>
        <v>N/A</v>
      </c>
      <c r="G31" s="738" t="str">
        <f>'All products and rates'!P32</f>
        <v>N/A</v>
      </c>
      <c r="H31" s="739" t="str">
        <f>'All products and rates'!Q32</f>
        <v>N/A</v>
      </c>
      <c r="I31" s="583" t="s">
        <v>4</v>
      </c>
    </row>
    <row r="32" spans="1:11" ht="14.25" customHeight="1" thickTop="1" x14ac:dyDescent="0.45">
      <c r="A32" s="146" t="str">
        <f>HYPERLINK('All products and rates'!T33,'All products and rates'!A33)</f>
        <v>Garage A</v>
      </c>
      <c r="B32" s="1454" t="str">
        <f>'All products and rates'!B33</f>
        <v>Marquam Hill</v>
      </c>
      <c r="C32" s="599">
        <f>'All products and rates'!K33</f>
        <v>10.5</v>
      </c>
      <c r="D32" s="715" t="str">
        <f>'All products and rates'!F33</f>
        <v>N/A</v>
      </c>
      <c r="E32" s="740" t="str">
        <f>'All products and rates'!G33</f>
        <v>N/A</v>
      </c>
      <c r="F32" s="791" t="str">
        <f>'All products and rates'!H33</f>
        <v>N/A</v>
      </c>
      <c r="G32" s="740" t="str">
        <f>'All products and rates'!P33</f>
        <v>N/A</v>
      </c>
      <c r="H32" s="741" t="str">
        <f>'All products and rates'!Q33</f>
        <v>N/A</v>
      </c>
      <c r="I32" s="661" t="s">
        <v>4</v>
      </c>
    </row>
    <row r="33" spans="1:12" ht="14.25" customHeight="1" x14ac:dyDescent="0.45">
      <c r="A33" s="168" t="str">
        <f>HYPERLINK('All products and rates'!T34,'All products and rates'!A34)</f>
        <v>Garage B</v>
      </c>
      <c r="B33" s="1454"/>
      <c r="C33" s="600" t="str">
        <f>'All products and rates'!K34</f>
        <v>N/A</v>
      </c>
      <c r="D33" s="716" t="str">
        <f>'All products and rates'!F34</f>
        <v>N/A</v>
      </c>
      <c r="E33" s="742" t="str">
        <f>'All products and rates'!G34</f>
        <v>N/A</v>
      </c>
      <c r="F33" s="563" t="str">
        <f>'All products and rates'!H34</f>
        <v>N/A</v>
      </c>
      <c r="G33" s="742" t="str">
        <f>'All products and rates'!P34</f>
        <v>N/A</v>
      </c>
      <c r="H33" s="743" t="str">
        <f>'All products and rates'!Q34</f>
        <v>N/A</v>
      </c>
      <c r="I33" s="662" t="s">
        <v>4</v>
      </c>
    </row>
    <row r="34" spans="1:12" ht="14.25" customHeight="1" x14ac:dyDescent="0.45">
      <c r="A34" s="113" t="str">
        <f>HYPERLINK('All products and rates'!T35,'All products and rates'!A35)</f>
        <v>Garage C</v>
      </c>
      <c r="B34" s="1454"/>
      <c r="C34" s="601">
        <f>'All products and rates'!K35</f>
        <v>10.5</v>
      </c>
      <c r="D34" s="717" t="str">
        <f>'All products and rates'!F35</f>
        <v>N/A</v>
      </c>
      <c r="E34" s="744">
        <f>'All products and rates'!G35</f>
        <v>3</v>
      </c>
      <c r="F34" s="946" t="str">
        <f>'All products and rates'!H35</f>
        <v>3 hour max</v>
      </c>
      <c r="G34" s="861">
        <f>'All products and rates'!P35</f>
        <v>17</v>
      </c>
      <c r="H34" s="862">
        <f>'All products and rates'!Q35</f>
        <v>7</v>
      </c>
      <c r="I34" s="662" t="s">
        <v>4</v>
      </c>
    </row>
    <row r="35" spans="1:12" ht="14.25" customHeight="1" x14ac:dyDescent="0.45">
      <c r="A35" s="147" t="str">
        <f>HYPERLINK('All products and rates'!T36,'All products and rates'!A36)</f>
        <v>Garage D</v>
      </c>
      <c r="B35" s="1454"/>
      <c r="C35" s="602">
        <f>'All products and rates'!K36</f>
        <v>9.5</v>
      </c>
      <c r="D35" s="718">
        <f>'All products and rates'!F36</f>
        <v>16</v>
      </c>
      <c r="E35" s="746" t="str">
        <f>'All products and rates'!G36</f>
        <v>N/A</v>
      </c>
      <c r="F35" s="562" t="str">
        <f>'All products and rates'!H36</f>
        <v>N/A</v>
      </c>
      <c r="G35" s="748">
        <f>'All products and rates'!P36</f>
        <v>17</v>
      </c>
      <c r="H35" s="754">
        <f>'All products and rates'!Q36</f>
        <v>7</v>
      </c>
      <c r="I35" s="662" t="s">
        <v>4</v>
      </c>
    </row>
    <row r="36" spans="1:12" ht="14.25" customHeight="1" x14ac:dyDescent="0.45">
      <c r="A36" s="113" t="str">
        <f>HYPERLINK('All products and rates'!T37,'All products and rates'!A37)</f>
        <v>Garage E</v>
      </c>
      <c r="B36" s="1454"/>
      <c r="C36" s="601">
        <f>'All products and rates'!K37</f>
        <v>10.5</v>
      </c>
      <c r="D36" s="719" t="str">
        <f>'All products and rates'!F37</f>
        <v>N/A</v>
      </c>
      <c r="E36" s="742" t="str">
        <f>'All products and rates'!G37</f>
        <v>N/A</v>
      </c>
      <c r="F36" s="563" t="str">
        <f>'All products and rates'!H37</f>
        <v>N/A</v>
      </c>
      <c r="G36" s="746" t="str">
        <f>'All products and rates'!P37</f>
        <v>N/A</v>
      </c>
      <c r="H36" s="747" t="str">
        <f>'All products and rates'!Q37</f>
        <v>N/A</v>
      </c>
      <c r="I36" s="662" t="s">
        <v>4</v>
      </c>
    </row>
    <row r="37" spans="1:12" ht="14.25" customHeight="1" x14ac:dyDescent="0.45">
      <c r="A37" s="147" t="str">
        <f>HYPERLINK('All products and rates'!T38,'All products and rates'!A38)</f>
        <v>Garage F</v>
      </c>
      <c r="B37" s="1454"/>
      <c r="C37" s="602">
        <f>'All products and rates'!K38</f>
        <v>9.5</v>
      </c>
      <c r="D37" s="718">
        <f>'All products and rates'!F38</f>
        <v>16</v>
      </c>
      <c r="E37" s="748">
        <f>'All products and rates'!G38</f>
        <v>3</v>
      </c>
      <c r="F37" s="947" t="str">
        <f>'All products and rates'!H38</f>
        <v>5 hour max</v>
      </c>
      <c r="G37" s="752" t="str">
        <f>'All products and rates'!P38</f>
        <v>N/A</v>
      </c>
      <c r="H37" s="753" t="str">
        <f>'All products and rates'!Q38</f>
        <v>N/A</v>
      </c>
      <c r="I37" s="662" t="s">
        <v>4</v>
      </c>
    </row>
    <row r="38" spans="1:12" ht="14.25" customHeight="1" x14ac:dyDescent="0.45">
      <c r="A38" s="168" t="str">
        <f>HYPERLINK('All products and rates'!T39,'All products and rates'!A39)</f>
        <v>Garage G</v>
      </c>
      <c r="B38" s="1454"/>
      <c r="C38" s="600" t="str">
        <f>'All products and rates'!K39</f>
        <v>N/A</v>
      </c>
      <c r="D38" s="719" t="str">
        <f>'All products and rates'!F39</f>
        <v>N/A</v>
      </c>
      <c r="E38" s="750" t="str">
        <f>'All products and rates'!G39</f>
        <v>N/A</v>
      </c>
      <c r="F38" s="557" t="str">
        <f>'All products and rates'!H39</f>
        <v>N/A</v>
      </c>
      <c r="G38" s="752" t="str">
        <f>'All products and rates'!P39</f>
        <v>N/A</v>
      </c>
      <c r="H38" s="753" t="str">
        <f>'All products and rates'!Q39</f>
        <v>N/A</v>
      </c>
      <c r="I38" s="662" t="s">
        <v>4</v>
      </c>
    </row>
    <row r="39" spans="1:12" ht="14.25" customHeight="1" x14ac:dyDescent="0.45">
      <c r="A39" s="147" t="str">
        <f>HYPERLINK('All products and rates'!T40,'All products and rates'!A40)</f>
        <v>Garage K</v>
      </c>
      <c r="B39" s="1454"/>
      <c r="C39" s="603">
        <f>'All products and rates'!K40</f>
        <v>10.5</v>
      </c>
      <c r="D39" s="718">
        <f>'All products and rates'!F40</f>
        <v>16</v>
      </c>
      <c r="E39" s="746" t="str">
        <f>'All products and rates'!G40</f>
        <v>N/A</v>
      </c>
      <c r="F39" s="562" t="str">
        <f>'All products and rates'!H40</f>
        <v>N/A</v>
      </c>
      <c r="G39" s="752" t="str">
        <f>'All products and rates'!P40</f>
        <v>N/A</v>
      </c>
      <c r="H39" s="753" t="str">
        <f>'All products and rates'!Q40</f>
        <v>N/A</v>
      </c>
      <c r="I39" s="662" t="s">
        <v>4</v>
      </c>
    </row>
    <row r="40" spans="1:12" ht="14.25" customHeight="1" x14ac:dyDescent="0.45">
      <c r="A40" s="113" t="str">
        <f>HYPERLINK('All products and rates'!T41,'All products and rates'!A41)</f>
        <v>Lot 10</v>
      </c>
      <c r="B40" s="1454"/>
      <c r="C40" s="601">
        <f>'All products and rates'!K41</f>
        <v>10.5</v>
      </c>
      <c r="D40" s="720">
        <f>'All products and rates'!F41</f>
        <v>16</v>
      </c>
      <c r="E40" s="752" t="str">
        <f>'All products and rates'!G41</f>
        <v>N/A</v>
      </c>
      <c r="F40" s="568" t="str">
        <f>'All products and rates'!H41</f>
        <v>N/A</v>
      </c>
      <c r="G40" s="752" t="str">
        <f>'All products and rates'!P41</f>
        <v>N/A</v>
      </c>
      <c r="H40" s="753" t="str">
        <f>'All products and rates'!Q41</f>
        <v>N/A</v>
      </c>
      <c r="I40" s="662" t="s">
        <v>4</v>
      </c>
    </row>
    <row r="41" spans="1:12" ht="14.25" customHeight="1" x14ac:dyDescent="0.45">
      <c r="A41" s="147" t="str">
        <f>HYPERLINK('All products and rates'!T42,'All products and rates'!A42)</f>
        <v>Lot 20</v>
      </c>
      <c r="B41" s="1454"/>
      <c r="C41" s="602">
        <f>'All products and rates'!K42</f>
        <v>9.5</v>
      </c>
      <c r="D41" s="721" t="str">
        <f>'All products and rates'!F42</f>
        <v>N/A</v>
      </c>
      <c r="E41" s="752" t="str">
        <f>'All products and rates'!G42</f>
        <v>N/A</v>
      </c>
      <c r="F41" s="568" t="str">
        <f>'All products and rates'!H42</f>
        <v>N/A</v>
      </c>
      <c r="G41" s="752" t="str">
        <f>'All products and rates'!P42</f>
        <v>N/A</v>
      </c>
      <c r="H41" s="753" t="str">
        <f>'All products and rates'!Q42</f>
        <v>N/A</v>
      </c>
      <c r="I41" s="662" t="s">
        <v>4</v>
      </c>
    </row>
    <row r="42" spans="1:12" ht="14.25" customHeight="1" x14ac:dyDescent="0.45">
      <c r="A42" s="113" t="str">
        <f>HYPERLINK('All products and rates'!T43,'All products and rates'!A43)</f>
        <v>Lot 30</v>
      </c>
      <c r="B42" s="1454"/>
      <c r="C42" s="600" t="str">
        <f>'All products and rates'!K43</f>
        <v>N/A</v>
      </c>
      <c r="D42" s="717" t="str">
        <f>'All products and rates'!F43</f>
        <v>N/A</v>
      </c>
      <c r="E42" s="742" t="str">
        <f>'All products and rates'!G43</f>
        <v>N/A</v>
      </c>
      <c r="F42" s="563" t="str">
        <f>'All products and rates'!H43</f>
        <v>N/A</v>
      </c>
      <c r="G42" s="752" t="str">
        <f>'All products and rates'!P43</f>
        <v>N/A</v>
      </c>
      <c r="H42" s="753" t="str">
        <f>'All products and rates'!Q43</f>
        <v>N/A</v>
      </c>
      <c r="I42" s="662" t="s">
        <v>4</v>
      </c>
      <c r="L42" s="12"/>
    </row>
    <row r="43" spans="1:12" ht="14.25" customHeight="1" x14ac:dyDescent="0.45">
      <c r="A43" s="147" t="str">
        <f>HYPERLINK('All products and rates'!T44,'All products and rates'!A44)</f>
        <v>Lot 40</v>
      </c>
      <c r="B43" s="1454"/>
      <c r="C43" s="602">
        <f>'All products and rates'!K44</f>
        <v>7.5</v>
      </c>
      <c r="D43" s="718">
        <f>'All products and rates'!F44</f>
        <v>16</v>
      </c>
      <c r="E43" s="748">
        <f>'All products and rates'!G44</f>
        <v>3</v>
      </c>
      <c r="F43" s="558">
        <f>'All products and rates'!H44</f>
        <v>16</v>
      </c>
      <c r="G43" s="752" t="str">
        <f>'All products and rates'!P44</f>
        <v>N/A</v>
      </c>
      <c r="H43" s="753" t="str">
        <f>'All products and rates'!Q44</f>
        <v>N/A</v>
      </c>
      <c r="I43" s="662" t="s">
        <v>4</v>
      </c>
    </row>
    <row r="44" spans="1:12" ht="14.25" customHeight="1" x14ac:dyDescent="0.45">
      <c r="A44" s="113" t="str">
        <f>HYPERLINK('All products and rates'!T45,'All products and rates'!A45)</f>
        <v>Lot 50</v>
      </c>
      <c r="B44" s="1454"/>
      <c r="C44" s="604">
        <f>'All products and rates'!K45</f>
        <v>7.5</v>
      </c>
      <c r="D44" s="721" t="str">
        <f>'All products and rates'!F45</f>
        <v>N/A</v>
      </c>
      <c r="E44" s="746" t="str">
        <f>'All products and rates'!G45</f>
        <v>N/A</v>
      </c>
      <c r="F44" s="562" t="str">
        <f>'All products and rates'!H45</f>
        <v>N/A</v>
      </c>
      <c r="G44" s="752" t="str">
        <f>'All products and rates'!P45</f>
        <v>N/A</v>
      </c>
      <c r="H44" s="753" t="str">
        <f>'All products and rates'!Q45</f>
        <v>N/A</v>
      </c>
      <c r="I44" s="662" t="s">
        <v>4</v>
      </c>
    </row>
    <row r="45" spans="1:12" ht="14.25" customHeight="1" x14ac:dyDescent="0.45">
      <c r="A45" s="147" t="str">
        <f>HYPERLINK('All products and rates'!T46,'All products and rates'!A46)</f>
        <v>Lot 60</v>
      </c>
      <c r="B45" s="1454"/>
      <c r="C45" s="602">
        <f>'All products and rates'!K46</f>
        <v>7.5</v>
      </c>
      <c r="D45" s="559" t="str">
        <f>'All products and rates'!F46</f>
        <v>N/A</v>
      </c>
      <c r="E45" s="752" t="str">
        <f>'All products and rates'!G46</f>
        <v>N/A</v>
      </c>
      <c r="F45" s="568" t="str">
        <f>'All products and rates'!H46</f>
        <v>N/A</v>
      </c>
      <c r="G45" s="752" t="str">
        <f>'All products and rates'!P46</f>
        <v>N/A</v>
      </c>
      <c r="H45" s="753" t="str">
        <f>'All products and rates'!Q46</f>
        <v>N/A</v>
      </c>
      <c r="I45" s="662" t="s">
        <v>4</v>
      </c>
    </row>
    <row r="46" spans="1:12" ht="14.25" customHeight="1" x14ac:dyDescent="0.45">
      <c r="A46" s="113" t="str">
        <f>HYPERLINK('All products and rates'!T47,'All products and rates'!A47)</f>
        <v>Lot 70</v>
      </c>
      <c r="B46" s="1454"/>
      <c r="C46" s="604">
        <f>'All products and rates'!K47</f>
        <v>7.5</v>
      </c>
      <c r="D46" s="717" t="str">
        <f>'All products and rates'!F47</f>
        <v>N/A</v>
      </c>
      <c r="E46" s="752" t="str">
        <f>'All products and rates'!G47</f>
        <v>N/A</v>
      </c>
      <c r="F46" s="568" t="str">
        <f>'All products and rates'!H47</f>
        <v>N/A</v>
      </c>
      <c r="G46" s="752" t="str">
        <f>'All products and rates'!P47</f>
        <v>N/A</v>
      </c>
      <c r="H46" s="753" t="str">
        <f>'All products and rates'!Q47</f>
        <v>N/A</v>
      </c>
      <c r="I46" s="662" t="s">
        <v>4</v>
      </c>
    </row>
    <row r="47" spans="1:12" ht="14.75" customHeight="1" thickBot="1" x14ac:dyDescent="0.5">
      <c r="A47" s="156" t="str">
        <f>HYPERLINK('All products and rates'!T48,'All products and rates'!A48)</f>
        <v>Lot 90</v>
      </c>
      <c r="B47" s="1455"/>
      <c r="C47" s="605">
        <f>'All products and rates'!K48</f>
        <v>5</v>
      </c>
      <c r="D47" s="722">
        <f>'All products and rates'!F48</f>
        <v>15</v>
      </c>
      <c r="E47" s="755" t="str">
        <f>'All products and rates'!G48</f>
        <v>N/A</v>
      </c>
      <c r="F47" s="569" t="str">
        <f>'All products and rates'!H48</f>
        <v>N/A</v>
      </c>
      <c r="G47" s="755" t="str">
        <f>'All products and rates'!P48</f>
        <v>N/A</v>
      </c>
      <c r="H47" s="756" t="str">
        <f>'All products and rates'!Q48</f>
        <v>N/A</v>
      </c>
      <c r="I47" s="668" t="s">
        <v>4</v>
      </c>
    </row>
    <row r="48" spans="1:12" ht="14.75" customHeight="1" thickTop="1" x14ac:dyDescent="0.45">
      <c r="A48" s="157" t="str">
        <f>HYPERLINK('All products and rates'!T49,'All products and rates'!A49)</f>
        <v>3030 Moody Lot</v>
      </c>
      <c r="B48" s="1456" t="str">
        <f>'All products and rates'!B49</f>
        <v>South Waterfront</v>
      </c>
      <c r="C48" s="606">
        <f>'All products and rates'!K49</f>
        <v>8</v>
      </c>
      <c r="D48" s="723">
        <f>'All products and rates'!F49</f>
        <v>13</v>
      </c>
      <c r="E48" s="757">
        <f>'All products and rates'!G49</f>
        <v>3</v>
      </c>
      <c r="F48" s="852">
        <f>'All products and rates'!H49</f>
        <v>16</v>
      </c>
      <c r="G48" s="863" t="str">
        <f>'All products and rates'!P49</f>
        <v>N/A</v>
      </c>
      <c r="H48" s="864" t="str">
        <f>'All products and rates'!Q49</f>
        <v>N/A</v>
      </c>
      <c r="I48" s="661" t="s">
        <v>4</v>
      </c>
    </row>
    <row r="49" spans="1:9" ht="14.25" customHeight="1" x14ac:dyDescent="0.45">
      <c r="A49" s="114" t="str">
        <f>HYPERLINK('All products and rates'!T50,'All products and rates'!A50)</f>
        <v>3420 Macadam</v>
      </c>
      <c r="B49" s="1454"/>
      <c r="C49" s="603">
        <f>'All products and rates'!K50</f>
        <v>8</v>
      </c>
      <c r="D49" s="721" t="str">
        <f>'All products and rates'!F50</f>
        <v>N/A</v>
      </c>
      <c r="E49" s="746" t="str">
        <f>'All products and rates'!G50</f>
        <v>N/A</v>
      </c>
      <c r="F49" s="562" t="str">
        <f>'All products and rates'!H50</f>
        <v>N/A</v>
      </c>
      <c r="G49" s="752" t="str">
        <f>'All products and rates'!P50</f>
        <v>N/A</v>
      </c>
      <c r="H49" s="753" t="str">
        <f>'All products and rates'!Q50</f>
        <v>N/A</v>
      </c>
      <c r="I49" s="662" t="s">
        <v>4</v>
      </c>
    </row>
    <row r="50" spans="1:9" ht="14.25" customHeight="1" x14ac:dyDescent="0.45">
      <c r="A50" s="168" t="str">
        <f>HYPERLINK('All products and rates'!T51,'All products and rates'!A51)</f>
        <v>Center for Health and Healing</v>
      </c>
      <c r="B50" s="1454"/>
      <c r="C50" s="600" t="str">
        <f>'All products and rates'!K51</f>
        <v>N/A</v>
      </c>
      <c r="D50" s="559" t="str">
        <f>'All products and rates'!F51</f>
        <v>N/A</v>
      </c>
      <c r="E50" s="759">
        <f>'All products and rates'!G51</f>
        <v>4</v>
      </c>
      <c r="F50" s="796">
        <f>'All products and rates'!H51</f>
        <v>22</v>
      </c>
      <c r="G50" s="742" t="str">
        <f>'All products and rates'!P51</f>
        <v>N/A</v>
      </c>
      <c r="H50" s="743" t="str">
        <f>'All products and rates'!Q51</f>
        <v>N/A</v>
      </c>
      <c r="I50" s="662" t="s">
        <v>4</v>
      </c>
    </row>
    <row r="51" spans="1:9" ht="14.25" customHeight="1" x14ac:dyDescent="0.45">
      <c r="A51" s="114" t="str">
        <f>HYPERLINK('All products and rates'!T52,'All products and rates'!A52)</f>
        <v>Knight Cancer Research Building</v>
      </c>
      <c r="B51" s="1454"/>
      <c r="C51" s="602">
        <f>'All products and rates'!K52</f>
        <v>8</v>
      </c>
      <c r="D51" s="559" t="str">
        <f>'All products and rates'!F52</f>
        <v>N/A</v>
      </c>
      <c r="E51" s="748">
        <f>'All products and rates'!G52</f>
        <v>3</v>
      </c>
      <c r="F51" s="558">
        <f>'All products and rates'!H52</f>
        <v>18</v>
      </c>
      <c r="G51" s="748">
        <f>'All products and rates'!P52</f>
        <v>15</v>
      </c>
      <c r="H51" s="754">
        <f>'All products and rates'!Q52</f>
        <v>5</v>
      </c>
      <c r="I51" s="662" t="s">
        <v>4</v>
      </c>
    </row>
    <row r="52" spans="1:9" ht="14.25" customHeight="1" x14ac:dyDescent="0.45">
      <c r="A52" s="113" t="str">
        <f>HYPERLINK('All products and rates'!T53,'All products and rates'!A53)</f>
        <v>Lot 23/27 - S River Parkway</v>
      </c>
      <c r="B52" s="1454"/>
      <c r="C52" s="607">
        <f>'All products and rates'!K53</f>
        <v>8</v>
      </c>
      <c r="D52" s="559" t="str">
        <f>'All products and rates'!F53</f>
        <v>N/A</v>
      </c>
      <c r="E52" s="752" t="str">
        <f>'All products and rates'!G53</f>
        <v>N/A</v>
      </c>
      <c r="F52" s="568" t="str">
        <f>'All products and rates'!H53</f>
        <v>N/A</v>
      </c>
      <c r="G52" s="742" t="str">
        <f>'All products and rates'!P53</f>
        <v>N/A</v>
      </c>
      <c r="H52" s="743" t="str">
        <f>'All products and rates'!Q53</f>
        <v>N/A</v>
      </c>
      <c r="I52" s="662" t="s">
        <v>4</v>
      </c>
    </row>
    <row r="53" spans="1:9" ht="14.25" customHeight="1" x14ac:dyDescent="0.45">
      <c r="A53" s="114" t="str">
        <f>HYPERLINK('All products and rates'!T54,'All products and rates'!A54)</f>
        <v>Lot 33</v>
      </c>
      <c r="B53" s="1454"/>
      <c r="C53" s="602">
        <f>'All products and rates'!K54</f>
        <v>8</v>
      </c>
      <c r="D53" s="559" t="str">
        <f>'All products and rates'!F54</f>
        <v>N/A</v>
      </c>
      <c r="E53" s="752" t="str">
        <f>'All products and rates'!G54</f>
        <v>N/A</v>
      </c>
      <c r="F53" s="568" t="str">
        <f>'All products and rates'!H54</f>
        <v>N/A</v>
      </c>
      <c r="G53" s="742" t="str">
        <f>'All products and rates'!P54</f>
        <v>N/A</v>
      </c>
      <c r="H53" s="743" t="str">
        <f>'All products and rates'!Q54</f>
        <v>N/A</v>
      </c>
      <c r="I53" s="662" t="s">
        <v>4</v>
      </c>
    </row>
    <row r="54" spans="1:9" ht="14.25" customHeight="1" x14ac:dyDescent="0.45">
      <c r="A54" s="113" t="str">
        <f>HYPERLINK('All products and rates'!T55,'All products and rates'!A55)</f>
        <v>Macadam Warehouse</v>
      </c>
      <c r="B54" s="1454"/>
      <c r="C54" s="604">
        <f>'All products and rates'!K55</f>
        <v>8</v>
      </c>
      <c r="D54" s="559" t="str">
        <f>'All products and rates'!F55</f>
        <v>N/A</v>
      </c>
      <c r="E54" s="759">
        <f>'All products and rates'!G55</f>
        <v>3</v>
      </c>
      <c r="F54" s="796">
        <f>'All products and rates'!H55</f>
        <v>16</v>
      </c>
      <c r="G54" s="750" t="str">
        <f>'All products and rates'!P55</f>
        <v>N/A</v>
      </c>
      <c r="H54" s="751" t="str">
        <f>'All products and rates'!Q55</f>
        <v>N/A</v>
      </c>
      <c r="I54" s="662" t="s">
        <v>4</v>
      </c>
    </row>
    <row r="55" spans="1:9" ht="14.25" customHeight="1" x14ac:dyDescent="0.45">
      <c r="A55" s="114" t="str">
        <f>HYPERLINK('All products and rates'!T56,'All products and rates'!A56)</f>
        <v>Robertson Life Sciences Building</v>
      </c>
      <c r="B55" s="1454"/>
      <c r="C55" s="602">
        <f>'All products and rates'!K56</f>
        <v>9.5</v>
      </c>
      <c r="D55" s="559" t="str">
        <f>'All products and rates'!F56</f>
        <v>N/A</v>
      </c>
      <c r="E55" s="748">
        <f>'All products and rates'!G56</f>
        <v>3</v>
      </c>
      <c r="F55" s="558">
        <f>'All products and rates'!H56</f>
        <v>18</v>
      </c>
      <c r="G55" s="786">
        <f>'All products and rates'!P56</f>
        <v>15</v>
      </c>
      <c r="H55" s="787">
        <f>'All products and rates'!Q56</f>
        <v>5</v>
      </c>
      <c r="I55" s="662" t="s">
        <v>4</v>
      </c>
    </row>
    <row r="56" spans="1:9" ht="14.25" customHeight="1" x14ac:dyDescent="0.45">
      <c r="A56" s="113" t="str">
        <f>HYPERLINK('All products and rates'!T57,'All products and rates'!A57)</f>
        <v>Rood Family Pavilion</v>
      </c>
      <c r="B56" s="1454"/>
      <c r="C56" s="604">
        <f>'All products and rates'!K57</f>
        <v>9.5</v>
      </c>
      <c r="D56" s="717" t="str">
        <f>'All products and rates'!F57</f>
        <v>N/A</v>
      </c>
      <c r="E56" s="744">
        <f>'All products and rates'!G57</f>
        <v>3</v>
      </c>
      <c r="F56" s="566">
        <f>'All products and rates'!H57</f>
        <v>18</v>
      </c>
      <c r="G56" s="759">
        <f>'All products and rates'!P57</f>
        <v>15</v>
      </c>
      <c r="H56" s="760">
        <f>'All products and rates'!Q57</f>
        <v>5</v>
      </c>
      <c r="I56" s="662" t="s">
        <v>4</v>
      </c>
    </row>
    <row r="57" spans="1:9" ht="14.25" customHeight="1" x14ac:dyDescent="0.45">
      <c r="A57" s="114" t="str">
        <f>HYPERLINK('All products and rates'!T58,'All products and rates'!A58)</f>
        <v>Schnitzer Parking Lot</v>
      </c>
      <c r="B57" s="1454"/>
      <c r="C57" s="605">
        <f>'All products and rates'!K58</f>
        <v>7.5</v>
      </c>
      <c r="D57" s="724">
        <f>'All products and rates'!F58</f>
        <v>13</v>
      </c>
      <c r="E57" s="748">
        <f>'All products and rates'!G58</f>
        <v>3</v>
      </c>
      <c r="F57" s="558">
        <f>'All products and rates'!H58</f>
        <v>13</v>
      </c>
      <c r="G57" s="746" t="str">
        <f>'All products and rates'!P58</f>
        <v>N/A</v>
      </c>
      <c r="H57" s="747" t="str">
        <f>'All products and rates'!Q58</f>
        <v>N/A</v>
      </c>
      <c r="I57" s="662" t="s">
        <v>4</v>
      </c>
    </row>
    <row r="58" spans="1:9" ht="14.75" customHeight="1" thickBot="1" x14ac:dyDescent="0.5">
      <c r="A58" s="502" t="str">
        <f>HYPERLINK('All products and rates'!T59,'All products and rates'!A59)</f>
        <v>Whitaker Parking Lot</v>
      </c>
      <c r="B58" s="1454"/>
      <c r="C58" s="608">
        <f>'All products and rates'!K59</f>
        <v>9.5</v>
      </c>
      <c r="D58" s="725" t="str">
        <f>'All products and rates'!F59</f>
        <v>N/A</v>
      </c>
      <c r="E58" s="762" t="str">
        <f>'All products and rates'!G59</f>
        <v>N/A</v>
      </c>
      <c r="F58" s="835" t="str">
        <f>'All products and rates'!H59</f>
        <v>N/A</v>
      </c>
      <c r="G58" s="865" t="str">
        <f>'All products and rates'!P59</f>
        <v>N/A</v>
      </c>
      <c r="H58" s="866" t="str">
        <f>'All products and rates'!Q59</f>
        <v>N/A</v>
      </c>
      <c r="I58" s="668" t="s">
        <v>4</v>
      </c>
    </row>
    <row r="59" spans="1:9" ht="14.75" customHeight="1" thickTop="1" x14ac:dyDescent="0.45">
      <c r="A59" s="575" t="str">
        <f>HYPERLINK('All products and rates'!T60,'All products and rates'!A60)</f>
        <v>3rd Ave garages as satellite</v>
      </c>
      <c r="B59" s="1465" t="str">
        <f>'All products and rates'!B60</f>
        <v>The Crossings</v>
      </c>
      <c r="C59" s="609">
        <f>'All products and rates'!K60</f>
        <v>1.5</v>
      </c>
      <c r="D59" s="726" t="str">
        <f>'All products and rates'!F60</f>
        <v>N/A</v>
      </c>
      <c r="E59" s="764" t="str">
        <f>'All products and rates'!G60</f>
        <v>N/A</v>
      </c>
      <c r="F59" s="836" t="str">
        <f>'All products and rates'!H60</f>
        <v>N/A</v>
      </c>
      <c r="G59" s="740" t="str">
        <f>'All products and rates'!P60</f>
        <v>N/A</v>
      </c>
      <c r="H59" s="741" t="str">
        <f>'All products and rates'!Q60</f>
        <v>N/A</v>
      </c>
      <c r="I59" s="661" t="s">
        <v>4</v>
      </c>
    </row>
    <row r="60" spans="1:9" ht="14.75" customHeight="1" x14ac:dyDescent="0.45">
      <c r="A60" s="576" t="str">
        <f>HYPERLINK('All products and rates'!T61,'All products and rates'!A61)</f>
        <v>3rd Ave Garage for onsite</v>
      </c>
      <c r="B60" s="1454"/>
      <c r="C60" s="604">
        <f>'All products and rates'!K61</f>
        <v>5</v>
      </c>
      <c r="D60" s="727" t="str">
        <f>'All products and rates'!F61</f>
        <v>N/A</v>
      </c>
      <c r="E60" s="766" t="str">
        <f>'All products and rates'!G61</f>
        <v>N/A</v>
      </c>
      <c r="F60" s="948" t="str">
        <f>'All products and rates'!H61</f>
        <v>N/A</v>
      </c>
      <c r="G60" s="752" t="str">
        <f>'All products and rates'!P61</f>
        <v>N/A</v>
      </c>
      <c r="H60" s="753" t="str">
        <f>'All products and rates'!Q61</f>
        <v>N/A</v>
      </c>
      <c r="I60" s="662" t="s">
        <v>4</v>
      </c>
    </row>
    <row r="61" spans="1:9" ht="15" customHeight="1" x14ac:dyDescent="0.45">
      <c r="A61" s="579" t="str">
        <f>HYPERLINK('All products and rates'!T62,'All products and rates'!A62)</f>
        <v>Crossings Garage as satellite</v>
      </c>
      <c r="B61" s="1454"/>
      <c r="C61" s="602">
        <f>'All products and rates'!K62</f>
        <v>1.5</v>
      </c>
      <c r="D61" s="715" t="str">
        <f>'All products and rates'!F62</f>
        <v>N/A</v>
      </c>
      <c r="E61" s="768" t="str">
        <f>'All products and rates'!G62</f>
        <v>N/A</v>
      </c>
      <c r="F61" s="560" t="str">
        <f>'All products and rates'!H62</f>
        <v>N/A</v>
      </c>
      <c r="G61" s="740" t="str">
        <f>'All products and rates'!P62</f>
        <v>N/A</v>
      </c>
      <c r="H61" s="741" t="str">
        <f>'All products and rates'!Q62</f>
        <v>N/A</v>
      </c>
      <c r="I61" s="662" t="s">
        <v>4</v>
      </c>
    </row>
    <row r="62" spans="1:9" ht="14.25" customHeight="1" x14ac:dyDescent="0.45">
      <c r="A62" s="577" t="str">
        <f>HYPERLINK('All products and rates'!T63,'All products and rates'!A63)</f>
        <v>Crossings Garage for onsite</v>
      </c>
      <c r="B62" s="1454"/>
      <c r="C62" s="604">
        <f>'All products and rates'!K63</f>
        <v>5</v>
      </c>
      <c r="D62" s="717" t="str">
        <f>'All products and rates'!F63</f>
        <v>N/A</v>
      </c>
      <c r="E62" s="744">
        <f>'All products and rates'!G63</f>
        <v>4</v>
      </c>
      <c r="F62" s="566">
        <f>'All products and rates'!H63</f>
        <v>22</v>
      </c>
      <c r="G62" s="755" t="str">
        <f>'All products and rates'!P63</f>
        <v>N/A</v>
      </c>
      <c r="H62" s="756" t="str">
        <f>'All products and rates'!Q63</f>
        <v>N/A</v>
      </c>
      <c r="I62" s="662" t="s">
        <v>4</v>
      </c>
    </row>
    <row r="63" spans="1:9" ht="14.75" customHeight="1" thickBot="1" x14ac:dyDescent="0.5">
      <c r="A63" s="578" t="str">
        <f>HYPERLINK('All products and rates'!T64,'All products and rates'!A64)</f>
        <v>Marquam Plaza</v>
      </c>
      <c r="B63" s="1466"/>
      <c r="C63" s="610">
        <f>'All products and rates'!K64</f>
        <v>5</v>
      </c>
      <c r="D63" s="718">
        <f>'All products and rates'!F64</f>
        <v>9.5</v>
      </c>
      <c r="E63" s="748">
        <f>'All products and rates'!G64</f>
        <v>2</v>
      </c>
      <c r="F63" s="558">
        <f>'All products and rates'!H64</f>
        <v>11</v>
      </c>
      <c r="G63" s="755" t="str">
        <f>'All products and rates'!P64</f>
        <v>N/A</v>
      </c>
      <c r="H63" s="867" t="str">
        <f>'All products and rates'!Q64</f>
        <v>N/A</v>
      </c>
      <c r="I63" s="909" t="s">
        <v>4</v>
      </c>
    </row>
    <row r="64" spans="1:9" ht="14.75" customHeight="1" thickTop="1" x14ac:dyDescent="0.45">
      <c r="A64" s="146" t="str">
        <f>HYPERLINK('All products and rates'!T65,'All products and rates'!A65)</f>
        <v>4th and Clay</v>
      </c>
      <c r="B64" s="1454" t="str">
        <f>'All products and rates'!B65</f>
        <v>Off Campus</v>
      </c>
      <c r="C64" s="1309" t="str">
        <f>'All products and rates'!K65</f>
        <v>N/A</v>
      </c>
      <c r="D64" s="799" t="str">
        <f>'All products and rates'!F65</f>
        <v>N/A</v>
      </c>
      <c r="E64" s="1310" t="str">
        <f>'All products and rates'!G65</f>
        <v>N/A</v>
      </c>
      <c r="F64" s="1311" t="str">
        <f>'All products and rates'!H65</f>
        <v>N/A</v>
      </c>
      <c r="G64" s="657" t="str">
        <f>'All products and rates'!P65</f>
        <v>N/A</v>
      </c>
      <c r="H64" s="952" t="str">
        <f>'All products and rates'!Q65</f>
        <v>N/A</v>
      </c>
      <c r="I64" s="950">
        <f>'All products and rates'!R65</f>
        <v>129.04</v>
      </c>
    </row>
    <row r="65" spans="1:9" ht="14.25" customHeight="1" thickBot="1" x14ac:dyDescent="0.5">
      <c r="A65" s="1315" t="str">
        <f>HYPERLINK('All products and rates'!T66,'All products and rates'!A66)</f>
        <v>Market Square Building</v>
      </c>
      <c r="B65" s="1454"/>
      <c r="C65" s="1299" t="str">
        <f>'All products and rates'!K66</f>
        <v>N/A</v>
      </c>
      <c r="D65" s="1306" t="str">
        <f>'All products and rates'!F66</f>
        <v>N/A</v>
      </c>
      <c r="E65" s="1312" t="str">
        <f>'All products and rates'!G66</f>
        <v>non-OHSU</v>
      </c>
      <c r="F65" s="1313"/>
      <c r="G65" s="805" t="str">
        <f>'All products and rates'!P66</f>
        <v>N/A</v>
      </c>
      <c r="H65" s="1314" t="str">
        <f>'All products and rates'!Q66</f>
        <v>N/A</v>
      </c>
      <c r="I65" s="951">
        <f>'All products and rates'!R66</f>
        <v>129.04</v>
      </c>
    </row>
    <row r="66" spans="1:9" ht="16.149999999999999" thickTop="1" x14ac:dyDescent="0.5">
      <c r="A66" s="1316" t="str">
        <f>'All products and rates'!A68</f>
        <v>Other parking products</v>
      </c>
      <c r="B66" s="1317" t="str">
        <f>'All products and rates'!B68</f>
        <v>Location</v>
      </c>
      <c r="C66" s="174" t="str">
        <f>'All products and rates'!D68</f>
        <v>Description</v>
      </c>
      <c r="D66" s="131"/>
      <c r="E66" s="62"/>
      <c r="F66" s="1304" t="str">
        <f>'All products and rates'!F68</f>
        <v>Rate</v>
      </c>
      <c r="G66" s="62"/>
      <c r="H66" s="1305" t="str">
        <f>'All products and rates'!P68</f>
        <v>To acquire</v>
      </c>
      <c r="I66" s="712"/>
    </row>
    <row r="67" spans="1:9" x14ac:dyDescent="0.45">
      <c r="A67" s="114" t="str">
        <f>HYPERLINK('All products and rates'!T69,'All products and rates'!A69)</f>
        <v>Motorcycle Parking</v>
      </c>
      <c r="B67" s="1452" t="str">
        <f>'All products and rates'!B69</f>
        <v>On campus</v>
      </c>
      <c r="C67" s="1282" t="str">
        <f>'All products and rates'!D69</f>
        <v>Requires OHSU Motorcycle permit</v>
      </c>
      <c r="D67" s="1090"/>
      <c r="E67" s="1090"/>
      <c r="F67" s="975" t="str">
        <f>'All products and rates'!F69</f>
        <v>Free</v>
      </c>
      <c r="G67" s="132"/>
      <c r="H67" s="973" t="str">
        <f>HYPERLINK('All products and rates'!$T69,'All products and rates'!$P69)</f>
        <v>Request permit here</v>
      </c>
      <c r="I67" s="136"/>
    </row>
    <row r="68" spans="1:9" x14ac:dyDescent="0.45">
      <c r="A68" s="113" t="str">
        <f>HYPERLINK('All products and rates'!T70,'All products and rates'!A70)</f>
        <v>Special Reserved (ADA, maternity)</v>
      </c>
      <c r="B68" s="1453"/>
      <c r="C68" s="1283" t="str">
        <f>'All products and rates'!D70</f>
        <v>Requires ADA permit or doctor's note</v>
      </c>
      <c r="D68" s="1092"/>
      <c r="E68" s="1092"/>
      <c r="F68" s="976">
        <f>'All products and rates'!F70</f>
        <v>66</v>
      </c>
      <c r="G68" s="1284" t="str">
        <f>'All products and rates'!G70</f>
        <v>per pay period</v>
      </c>
      <c r="H68" s="974" t="str">
        <f>HYPERLINK('All products and rates'!$T70,'All products and rates'!$P70)</f>
        <v>Request permit here</v>
      </c>
      <c r="I68" s="137"/>
    </row>
  </sheetData>
  <sheetProtection algorithmName="SHA-512" hashValue="6uQCTny4zS2X+60BEb231//3VnIxBreJxX2BE9D6qIeHSCf7doc7XiZkvZju8L/W4VZKBul69zs0knNwTLrNuw==" saltValue="BeMVlWruG/dFSOuaq4PwIg==" spinCount="100000" sheet="1" sort="0" autoFilter="0"/>
  <mergeCells count="12">
    <mergeCell ref="B67:B68"/>
    <mergeCell ref="B32:B47"/>
    <mergeCell ref="B48:B58"/>
    <mergeCell ref="A1:I1"/>
    <mergeCell ref="C26:C27"/>
    <mergeCell ref="E26:F26"/>
    <mergeCell ref="G26:H26"/>
    <mergeCell ref="E27:F27"/>
    <mergeCell ref="G27:H27"/>
    <mergeCell ref="B64:B65"/>
    <mergeCell ref="B59:B63"/>
    <mergeCell ref="I26:I27"/>
  </mergeCells>
  <conditionalFormatting sqref="C64:C65 G64:H65">
    <cfRule type="containsText" dxfId="38" priority="6" operator="containsText" text="N/A">
      <formula>NOT(ISERROR(SEARCH("N/A",C64)))</formula>
    </cfRule>
  </conditionalFormatting>
  <conditionalFormatting sqref="C30:I30">
    <cfRule type="containsText" dxfId="37" priority="1" operator="containsText" text="N/A">
      <formula>NOT(ISERROR(SEARCH("N/A",C30)))</formula>
    </cfRule>
  </conditionalFormatting>
  <conditionalFormatting sqref="D65:E65">
    <cfRule type="containsText" dxfId="36" priority="4" operator="containsText" text="N/A">
      <formula>NOT(ISERROR(SEARCH("N/A",D65)))</formula>
    </cfRule>
  </conditionalFormatting>
  <conditionalFormatting sqref="D64:F64">
    <cfRule type="containsText" dxfId="35" priority="3" operator="containsText" text="N/A">
      <formula>NOT(ISERROR(SEARCH("N/A",D64)))</formula>
    </cfRule>
  </conditionalFormatting>
  <hyperlinks>
    <hyperlink ref="C26:C27" r:id="rId1" display="Wage Based Reservations" xr:uid="{C5A4B8F6-896D-4B8A-AC1F-3B8687F613E4}"/>
  </hyperlinks>
  <pageMargins left="0.25" right="0.25" top="0.44791666666666669" bottom="0.75" header="0.3" footer="0.3"/>
  <pageSetup scale="64" orientation="portrait" horizontalDpi="300" verticalDpi="300"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C00000"/>
    <pageSetUpPr fitToPage="1"/>
  </sheetPr>
  <dimension ref="A1:L68"/>
  <sheetViews>
    <sheetView showGridLines="0" showRuler="0" topLeftCell="A62" zoomScaleNormal="100" zoomScalePageLayoutView="110" workbookViewId="0">
      <selection activeCell="C68" sqref="C68"/>
    </sheetView>
  </sheetViews>
  <sheetFormatPr defaultRowHeight="14.25" x14ac:dyDescent="0.45"/>
  <cols>
    <col min="1" max="1" width="31.796875" customWidth="1"/>
    <col min="2" max="3" width="17.796875" customWidth="1"/>
    <col min="4" max="4" width="15.796875" customWidth="1"/>
    <col min="5" max="5" width="6.796875" customWidth="1"/>
    <col min="6" max="6" width="18.33203125" customWidth="1"/>
    <col min="7" max="7" width="11.6640625" customWidth="1"/>
    <col min="8" max="8" width="11" customWidth="1"/>
    <col min="9" max="9" width="22.1328125" customWidth="1"/>
    <col min="11" max="11" width="9" customWidth="1"/>
    <col min="12" max="12" width="14.19921875" customWidth="1"/>
    <col min="15" max="15" width="13.19921875" customWidth="1"/>
  </cols>
  <sheetData>
    <row r="1" spans="1:11" ht="29.25" customHeight="1" x14ac:dyDescent="1">
      <c r="A1" s="1541" t="s">
        <v>140</v>
      </c>
      <c r="B1" s="1541"/>
      <c r="C1" s="1541"/>
      <c r="D1" s="1541"/>
      <c r="E1" s="1541"/>
      <c r="F1" s="1541"/>
      <c r="G1" s="1541"/>
      <c r="H1" s="1541"/>
      <c r="I1" s="1541"/>
    </row>
    <row r="2" spans="1:11" ht="21.75" customHeight="1" x14ac:dyDescent="1">
      <c r="A2" s="209" t="str">
        <f>'All products and rates'!A2</f>
        <v>Updated:</v>
      </c>
      <c r="B2" s="1451">
        <f ca="1">TODAY()</f>
        <v>46232</v>
      </c>
      <c r="C2" s="67"/>
      <c r="D2" s="67"/>
      <c r="E2" s="67"/>
      <c r="F2" s="67" t="str">
        <f>'All products and rates'!L29</f>
        <v>$82,500-$105,699</v>
      </c>
      <c r="G2" s="67"/>
      <c r="H2" s="67"/>
      <c r="I2" s="67"/>
      <c r="J2" s="13"/>
      <c r="K2" s="13"/>
    </row>
    <row r="3" spans="1:11" x14ac:dyDescent="0.45">
      <c r="A3" t="str">
        <f>'All products and rates'!A4</f>
        <v>Click on each program or product for more information.</v>
      </c>
      <c r="C3" s="12" t="str">
        <f>HYPERLINK('All products and rates'!$T4,'All products and rates'!E4)</f>
        <v>More on how Wage Based Reservation Parking is determined here.</v>
      </c>
      <c r="H3" s="68"/>
    </row>
    <row r="4" spans="1:11" ht="27" customHeight="1" x14ac:dyDescent="0.75">
      <c r="A4" s="8" t="str">
        <f>'All products and rates'!A5</f>
        <v>BIKE AND WALK</v>
      </c>
      <c r="B4" s="239" t="str">
        <f>'All products and rates'!B5</f>
        <v>Where to acquire</v>
      </c>
      <c r="C4" s="239" t="str">
        <f>'All products and rates'!D5</f>
        <v>Eligibility</v>
      </c>
      <c r="D4" s="239"/>
      <c r="E4" s="239" t="str">
        <f>'All products and rates'!G5</f>
        <v>Rate</v>
      </c>
      <c r="F4" s="239"/>
      <c r="G4" s="239" t="str">
        <f>'All products and rates'!K5</f>
        <v>Description</v>
      </c>
      <c r="H4" s="7"/>
      <c r="I4" s="7"/>
      <c r="J4" s="308"/>
    </row>
    <row r="5" spans="1:11" x14ac:dyDescent="0.45">
      <c r="A5" s="1198" t="str">
        <f>HYPERLINK('All products and rates'!$T6,'All products and rates'!A6)</f>
        <v>Bike Valet</v>
      </c>
      <c r="B5" s="304" t="str">
        <f>HYPERLINK('All products and rates'!$T6,'All products and rates'!B6)</f>
        <v>Go By Bike</v>
      </c>
      <c r="C5" s="1285" t="str">
        <f>'All products and rates'!D6</f>
        <v>General public</v>
      </c>
      <c r="D5" s="977"/>
      <c r="E5" s="238" t="str">
        <f>'All products and rates'!G6</f>
        <v>free</v>
      </c>
      <c r="F5" s="1287"/>
      <c r="G5" s="236" t="str">
        <f>'All products and rates'!K6</f>
        <v>Weekdays 5:30am-9:30pm at South Waterfront tram terminal</v>
      </c>
      <c r="H5" s="977"/>
      <c r="I5" s="977"/>
      <c r="J5" s="308"/>
    </row>
    <row r="6" spans="1:11" x14ac:dyDescent="0.45">
      <c r="A6" s="1199" t="str">
        <f>HYPERLINK('All products and rates'!T7,'All products and rates'!A7)</f>
        <v>Cash incentive to walk</v>
      </c>
      <c r="B6" s="305" t="str">
        <f>HYPERLINK('All products and rates'!$T7,'All products and rates'!B7)</f>
        <v>MyCommute</v>
      </c>
      <c r="C6" s="1286" t="str">
        <f>'All products and rates'!D7</f>
        <v>OHSU members at eligible OHSU sites</v>
      </c>
      <c r="D6" s="978"/>
      <c r="E6" s="296">
        <f>'All products and rates'!G7</f>
        <v>1.5</v>
      </c>
      <c r="F6" s="243" t="str">
        <f>'All products and rates'!H7</f>
        <v>incentive per weekday</v>
      </c>
      <c r="G6" s="301" t="str">
        <f>'All products and rates'!K7</f>
        <v>Log eligible inbound weekday trips on MyCommute</v>
      </c>
      <c r="H6" s="978"/>
      <c r="I6" s="978"/>
      <c r="J6" s="308"/>
    </row>
    <row r="7" spans="1:11" x14ac:dyDescent="0.45">
      <c r="A7" s="1200" t="str">
        <f>HYPERLINK('All products and rates'!T8,'All products and rates'!A8)</f>
        <v>Cash incentive to bike or scooter</v>
      </c>
      <c r="B7" s="306" t="str">
        <f>HYPERLINK('All products and rates'!$T8,'All products and rates'!B8)</f>
        <v>MyCommute</v>
      </c>
      <c r="C7" s="1285" t="str">
        <f>'All products and rates'!D8</f>
        <v>OHSU members at eligible OHSU sites</v>
      </c>
      <c r="D7" s="977"/>
      <c r="E7" s="297">
        <f>'All products and rates'!G8</f>
        <v>3</v>
      </c>
      <c r="F7" s="234" t="str">
        <f>'All products and rates'!H8</f>
        <v>incentive per weekday</v>
      </c>
      <c r="G7" s="236" t="str">
        <f>'All products and rates'!K8</f>
        <v>Log eligible inbound weekday trips on MyCommute</v>
      </c>
      <c r="H7" s="977"/>
      <c r="I7" s="977"/>
      <c r="J7" s="308"/>
    </row>
    <row r="8" spans="1:11" x14ac:dyDescent="0.45">
      <c r="A8" s="1199" t="str">
        <f>HYPERLINK('All products and rates'!T9,'All products and rates'!A9)</f>
        <v>Facility: Marquam Hill</v>
      </c>
      <c r="B8" s="305" t="str">
        <f>HYPERLINK('All products and rates'!$T9,'All products and rates'!B9)</f>
        <v>ohsu.edu/bike</v>
      </c>
      <c r="C8" s="1286" t="str">
        <f>'All products and rates'!D9</f>
        <v>OHSU badge and active permit</v>
      </c>
      <c r="D8" s="978"/>
      <c r="E8" s="298" t="str">
        <f>'All products and rates'!G9</f>
        <v>free</v>
      </c>
      <c r="F8" s="243" t="str">
        <f>'All products and rates'!H9</f>
        <v>with permit</v>
      </c>
      <c r="G8" s="301" t="str">
        <f>'All products and rates'!K9</f>
        <v>Badge-access bike parking</v>
      </c>
      <c r="H8" s="978"/>
      <c r="I8" s="978"/>
      <c r="J8" s="308"/>
    </row>
    <row r="9" spans="1:11" x14ac:dyDescent="0.45">
      <c r="A9" s="1200" t="str">
        <f>HYPERLINK('All products and rates'!T10,'All products and rates'!A10)</f>
        <v>Facility: South Waterfront</v>
      </c>
      <c r="B9" s="306" t="str">
        <f>HYPERLINK('All products and rates'!$T10,'All products and rates'!B10)</f>
        <v>ohsu.edu/bike</v>
      </c>
      <c r="C9" s="1285" t="str">
        <f>'All products and rates'!D10</f>
        <v>OHSU badge and active permit</v>
      </c>
      <c r="D9" s="977"/>
      <c r="E9" s="1006">
        <f>'All products and rates'!G10</f>
        <v>2.31</v>
      </c>
      <c r="F9" s="234" t="str">
        <f>'All products and rates'!H10</f>
        <v>cost per pay period</v>
      </c>
      <c r="G9" s="236" t="str">
        <f>'All products and rates'!K10</f>
        <v>Badge-access bike parking, shower, towel, locker</v>
      </c>
      <c r="H9" s="977"/>
      <c r="I9" s="977"/>
      <c r="J9" s="308"/>
    </row>
    <row r="10" spans="1:11" x14ac:dyDescent="0.45">
      <c r="A10" s="1199" t="str">
        <f>HYPERLINK('All products and rates'!T11,'All products and rates'!A11)</f>
        <v>Loaner Bike</v>
      </c>
      <c r="B10" s="305" t="str">
        <f>HYPERLINK('All products and rates'!$T11,'All products and rates'!B11)</f>
        <v>Go By Bike</v>
      </c>
      <c r="C10" s="1286" t="str">
        <f>'All products and rates'!D11</f>
        <v>OHSU email and waitlist call off</v>
      </c>
      <c r="D10" s="978"/>
      <c r="E10" s="298" t="str">
        <f>'All products and rates'!G11</f>
        <v>free</v>
      </c>
      <c r="F10" s="243" t="str">
        <f>'All products and rates'!H11</f>
        <v>30 day loan</v>
      </c>
      <c r="G10" s="301" t="str">
        <f>'All products and rates'!K11</f>
        <v>Loaner bike, equipment and voucher</v>
      </c>
      <c r="H10" s="978"/>
      <c r="I10" s="978"/>
      <c r="J10" s="308"/>
    </row>
    <row r="11" spans="1:11" x14ac:dyDescent="0.45">
      <c r="A11" s="1200" t="str">
        <f>HYPERLINK('All products and rates'!T12,'All products and rates'!A12)</f>
        <v>Loaner E-Bike</v>
      </c>
      <c r="B11" s="306" t="str">
        <f>HYPERLINK('All products and rates'!$T12,'All products and rates'!B12)</f>
        <v>Go By Bike</v>
      </c>
      <c r="C11" s="1285" t="str">
        <f>'All products and rates'!D12</f>
        <v>OHSU email and waitlist call off</v>
      </c>
      <c r="D11" s="977"/>
      <c r="E11" s="238" t="str">
        <f>'All products and rates'!G12</f>
        <v>free</v>
      </c>
      <c r="F11" s="234" t="str">
        <f>'All products and rates'!H12</f>
        <v>14 day loan</v>
      </c>
      <c r="G11" s="236" t="str">
        <f>'All products and rates'!K12</f>
        <v>Loaner e-bike, equipment and voucher</v>
      </c>
      <c r="H11" s="977"/>
      <c r="I11" s="977"/>
      <c r="J11" s="308"/>
    </row>
    <row r="12" spans="1:11" x14ac:dyDescent="0.45">
      <c r="A12" s="1199" t="str">
        <f>HYPERLINK('All products and rates'!T13,'All products and rates'!A13)</f>
        <v>Subsidy: Bike</v>
      </c>
      <c r="B12" s="305" t="str">
        <f>HYPERLINK('All products and rates'!$T13,'All products and rates'!B13)</f>
        <v>customer service</v>
      </c>
      <c r="C12" s="1286" t="str">
        <f>'All products and rates'!D13</f>
        <v>OHSU email and eligible purchase at partner shops</v>
      </c>
      <c r="D12" s="978"/>
      <c r="E12" s="286">
        <f>'All products and rates'!G13</f>
        <v>100</v>
      </c>
      <c r="F12" s="243" t="str">
        <f>'All products and rates'!H13</f>
        <v>one time voucher</v>
      </c>
      <c r="G12" s="301" t="str">
        <f>'All products and rates'!K13</f>
        <v xml:space="preserve">For purchase of a bike for an member's OHSU commute </v>
      </c>
      <c r="H12" s="978"/>
      <c r="I12" s="978"/>
      <c r="J12" s="308"/>
    </row>
    <row r="13" spans="1:11" x14ac:dyDescent="0.45">
      <c r="A13" s="1200" t="str">
        <f>HYPERLINK('All products and rates'!T14,'All products and rates'!A14)</f>
        <v>Subsidy: E-Bike</v>
      </c>
      <c r="B13" s="306" t="str">
        <f>HYPERLINK('All products and rates'!$T14,'All products and rates'!B14)</f>
        <v>customer service</v>
      </c>
      <c r="C13" s="1285" t="str">
        <f>'All products and rates'!D14</f>
        <v>OHSU email and eligible purchase at partner shops</v>
      </c>
      <c r="D13" s="977"/>
      <c r="E13" s="300">
        <f>'All products and rates'!G14</f>
        <v>200</v>
      </c>
      <c r="F13" s="234" t="str">
        <f>'All products and rates'!H14</f>
        <v>one time voucher</v>
      </c>
      <c r="G13" s="236" t="str">
        <f>'All products and rates'!K14</f>
        <v xml:space="preserve">For purchase of an e- bike for an member's OHSU commute </v>
      </c>
      <c r="H13" s="977"/>
      <c r="I13" s="977"/>
      <c r="J13" s="308"/>
    </row>
    <row r="14" spans="1:11" ht="26.25" customHeight="1" x14ac:dyDescent="0.75">
      <c r="A14" s="1201" t="str">
        <f>'All products and rates'!A15</f>
        <v>PUBLIC TRANSIT</v>
      </c>
      <c r="B14" s="240" t="str">
        <f>'All products and rates'!B15</f>
        <v>Where to acquire</v>
      </c>
      <c r="C14" s="240" t="str">
        <f>'All products and rates'!D15</f>
        <v>Eligibility</v>
      </c>
      <c r="D14" s="240"/>
      <c r="E14" s="240" t="str">
        <f>'All products and rates'!G15</f>
        <v>Rate</v>
      </c>
      <c r="F14" s="240"/>
      <c r="G14" s="240" t="str">
        <f>'All products and rates'!K15</f>
        <v>Description</v>
      </c>
      <c r="H14" s="6"/>
      <c r="I14" s="9"/>
      <c r="J14" s="308"/>
    </row>
    <row r="15" spans="1:11" x14ac:dyDescent="0.45">
      <c r="A15" s="1202" t="str">
        <f>HYPERLINK('All products and rates'!T16,'All products and rates'!A16)</f>
        <v>Cash incentive to ride transit</v>
      </c>
      <c r="B15" s="305" t="str">
        <f>HYPERLINK('All products and rates'!$T16,'All products and rates'!B16)</f>
        <v>MyCommute</v>
      </c>
      <c r="C15" s="1288" t="str">
        <f>'All products and rates'!D16</f>
        <v>OHSU members at eligible OHSU sites</v>
      </c>
      <c r="D15" s="979"/>
      <c r="E15" s="289">
        <f>'All products and rates'!G16</f>
        <v>1.5</v>
      </c>
      <c r="F15" s="217" t="str">
        <f>'All products and rates'!H16</f>
        <v>incentive per weekday</v>
      </c>
      <c r="G15" s="219" t="str">
        <f>'All products and rates'!K16</f>
        <v>Log eligible inbound weekday trips on MyCommute</v>
      </c>
      <c r="H15" s="986"/>
      <c r="I15" s="985"/>
      <c r="J15" s="308"/>
    </row>
    <row r="16" spans="1:11" x14ac:dyDescent="0.45">
      <c r="A16" s="1203" t="str">
        <f>HYPERLINK('All products and rates'!T17,'All products and rates'!A17)</f>
        <v>C-Tran Express Hop</v>
      </c>
      <c r="B16" s="304" t="str">
        <f>HYPERLINK('All products and rates'!$T17,'All products and rates'!B17)</f>
        <v>customer service</v>
      </c>
      <c r="C16" s="1289" t="str">
        <f>'All products and rates'!D17</f>
        <v>OHSU badge</v>
      </c>
      <c r="D16" s="980"/>
      <c r="E16" s="1005">
        <f>'All products and rates'!G17</f>
        <v>385</v>
      </c>
      <c r="F16" s="222" t="str">
        <f>'All products and rates'!H17</f>
        <v>cost per transit year</v>
      </c>
      <c r="G16" s="223" t="str">
        <f>'All products and rates'!K17</f>
        <v>Vancouver to Portland rush hour transit service</v>
      </c>
      <c r="H16" s="987"/>
      <c r="I16" s="980"/>
      <c r="J16" s="308"/>
    </row>
    <row r="17" spans="1:11" x14ac:dyDescent="0.45">
      <c r="A17" s="1204" t="str">
        <f>HYPERLINK('All products and rates'!T18,'All products and rates'!A18)</f>
        <v>Portland Aerial Tram</v>
      </c>
      <c r="B17" s="305" t="str">
        <f>HYPERLINK('All products and rates'!$T18,'All products and rates'!B18)</f>
        <v>onsite</v>
      </c>
      <c r="C17" s="1290" t="str">
        <f>'All products and rates'!D18</f>
        <v>OHSU badge or patient pass</v>
      </c>
      <c r="D17" s="981"/>
      <c r="E17" s="291" t="str">
        <f>'All products and rates'!G18</f>
        <v>free</v>
      </c>
      <c r="F17" s="225" t="str">
        <f>'All products and rates'!H18</f>
        <v>OHSU badge is fare</v>
      </c>
      <c r="G17" s="226" t="str">
        <f>'All products and rates'!K18</f>
        <v>Connects Marquam Hill, South Waterfront</v>
      </c>
      <c r="H17" s="981"/>
      <c r="I17" s="981"/>
      <c r="J17" s="308"/>
    </row>
    <row r="18" spans="1:11" x14ac:dyDescent="0.45">
      <c r="A18" s="1205" t="str">
        <f>HYPERLINK('All products and rates'!T19,'All products and rates'!A19)</f>
        <v>Portland Streetcar</v>
      </c>
      <c r="B18" s="304" t="str">
        <f>HYPERLINK('All products and rates'!$T19,'All products and rates'!B19)</f>
        <v>customer service</v>
      </c>
      <c r="C18" s="1291" t="str">
        <f>'All products and rates'!D19</f>
        <v>OHSU badge</v>
      </c>
      <c r="D18" s="982"/>
      <c r="E18" s="292" t="str">
        <f>'All products and rates'!G19</f>
        <v>free</v>
      </c>
      <c r="F18" s="128" t="str">
        <f>'All products and rates'!H19</f>
        <v>OHSU badge is fare</v>
      </c>
      <c r="G18" s="228" t="str">
        <f>'All products and rates'!K19</f>
        <v>Unlimited trips on central Portland transit service</v>
      </c>
      <c r="H18" s="982"/>
      <c r="I18" s="982"/>
      <c r="J18" s="308"/>
    </row>
    <row r="19" spans="1:11" x14ac:dyDescent="0.45">
      <c r="A19" s="1204" t="str">
        <f>HYPERLINK('All products and rates'!T20,'All products and rates'!A20)</f>
        <v>TriMet Hop</v>
      </c>
      <c r="B19" s="305" t="str">
        <f>HYPERLINK('All products and rates'!$T20,'All products and rates'!B20)</f>
        <v>customer service</v>
      </c>
      <c r="C19" s="1290" t="str">
        <f>'All products and rates'!D20</f>
        <v>OHSU badge</v>
      </c>
      <c r="D19" s="981"/>
      <c r="E19" s="1003">
        <f>'All products and rates'!G20</f>
        <v>50</v>
      </c>
      <c r="F19" s="225" t="str">
        <f>'All products and rates'!H20</f>
        <v>per transit year</v>
      </c>
      <c r="G19" s="226" t="str">
        <f>'All products and rates'!K20</f>
        <v>Unlimited trips on regional transit service</v>
      </c>
      <c r="H19" s="981"/>
      <c r="I19" s="981"/>
      <c r="J19" s="308"/>
    </row>
    <row r="20" spans="1:11" x14ac:dyDescent="0.45">
      <c r="A20" s="1205" t="str">
        <f>HYPERLINK('All products and rates'!T21,'All products and rates'!A21)</f>
        <v>TriMet Hop: ONA, AFSCME, UA, GRU</v>
      </c>
      <c r="B20" s="304" t="str">
        <f>HYPERLINK('All products and rates'!$T21,'All products and rates'!B21)</f>
        <v>customer service</v>
      </c>
      <c r="C20" s="1291" t="str">
        <f>'All products and rates'!D21</f>
        <v>OHSU badge + first Hop pass</v>
      </c>
      <c r="D20" s="982"/>
      <c r="E20" s="1004">
        <f>'All products and rates'!G21</f>
        <v>25</v>
      </c>
      <c r="F20" s="128" t="str">
        <f>'All products and rates'!H21</f>
        <v>per transit year</v>
      </c>
      <c r="G20" s="228" t="str">
        <f>'All products and rates'!K21</f>
        <v>First Hop card only; Unlimited trips on regional transit service</v>
      </c>
      <c r="H20" s="982"/>
      <c r="I20" s="982"/>
      <c r="J20" s="308"/>
    </row>
    <row r="21" spans="1:11" x14ac:dyDescent="0.45">
      <c r="A21" s="1253" t="str">
        <f>HYPERLINK('All products and rates'!T22,'All products and rates'!A22)</f>
        <v>TriMet Hop: Medical Assistant</v>
      </c>
      <c r="B21" s="305" t="str">
        <f>HYPERLINK('All products and rates'!$T22,'All products and rates'!B22)</f>
        <v>customer service</v>
      </c>
      <c r="C21" s="1292" t="str">
        <f>'All products and rates'!D22</f>
        <v>Medical Assistant</v>
      </c>
      <c r="D21" s="983"/>
      <c r="E21" s="295" t="str">
        <f>'All products and rates'!G22</f>
        <v>free</v>
      </c>
      <c r="F21" s="230" t="str">
        <f>'All products and rates'!H22</f>
        <v>billed to dept</v>
      </c>
      <c r="G21" s="231" t="str">
        <f>'All products and rates'!K22</f>
        <v>Unlimited trips on regional transit service</v>
      </c>
      <c r="H21" s="983"/>
      <c r="I21" s="983"/>
      <c r="J21" s="308"/>
    </row>
    <row r="22" spans="1:11" ht="25.5" x14ac:dyDescent="0.75">
      <c r="A22" s="1207" t="str">
        <f>'All products and rates'!A23</f>
        <v>RIDES</v>
      </c>
      <c r="B22" s="241" t="str">
        <f>'All products and rates'!B23</f>
        <v>Where to acquire</v>
      </c>
      <c r="C22" s="241" t="str">
        <f>'All products and rates'!D23</f>
        <v>Eligibility</v>
      </c>
      <c r="D22" s="241"/>
      <c r="E22" s="241" t="str">
        <f>'All products and rates'!G23</f>
        <v>Rate</v>
      </c>
      <c r="F22" s="241"/>
      <c r="G22" s="241" t="str">
        <f>'All products and rates'!K23</f>
        <v>Description</v>
      </c>
      <c r="H22" s="241"/>
      <c r="I22" s="5"/>
      <c r="J22" s="308"/>
    </row>
    <row r="23" spans="1:11" x14ac:dyDescent="0.45">
      <c r="A23" s="1199" t="str">
        <f>HYPERLINK('All products and rates'!T24,'All products and rates'!A24)</f>
        <v>OHSU Carpool app</v>
      </c>
      <c r="B23" s="305" t="str">
        <f>HYPERLINK('All products and rates'!$T24,'All products and rates'!B24)</f>
        <v>ohsu.edu/carpool</v>
      </c>
      <c r="C23" s="1286" t="str">
        <f>'All products and rates'!D24</f>
        <v>Rides completed via OHSU Carpool app</v>
      </c>
      <c r="D23" s="978"/>
      <c r="E23" s="286">
        <f>'All products and rates'!G24</f>
        <v>3</v>
      </c>
      <c r="F23" s="243" t="str">
        <f>'All products and rates'!H24</f>
        <v>cash to drive; free to ride</v>
      </c>
      <c r="G23" s="301" t="str">
        <f>'All products and rates'!K24</f>
        <v>Match with rides via app</v>
      </c>
      <c r="H23" s="978"/>
      <c r="I23" s="978"/>
      <c r="J23" s="308"/>
    </row>
    <row r="24" spans="1:11" x14ac:dyDescent="0.45">
      <c r="A24" s="1198" t="str">
        <f>HYPERLINK('All products and rates'!T25,'All products and rates'!A25)</f>
        <v>Guaranteed Ride Home</v>
      </c>
      <c r="B24" s="304" t="str">
        <f>HYPERLINK('All products and rates'!$T25,'All products and rates'!B25)</f>
        <v>MyCommute</v>
      </c>
      <c r="C24" s="1293" t="str">
        <f>'All products and rates'!D25</f>
        <v>MyCommute member</v>
      </c>
      <c r="D24" s="977"/>
      <c r="E24" s="287" t="str">
        <f>'All products and rates'!G25</f>
        <v>free</v>
      </c>
      <c r="F24" s="234" t="str">
        <f>'All products and rates'!H25</f>
        <v>3 rides per year</v>
      </c>
      <c r="G24" s="236" t="str">
        <f>'All products and rates'!K25</f>
        <v>Ride from work due to personal emergency.</v>
      </c>
      <c r="H24" s="977"/>
      <c r="I24" s="977"/>
      <c r="J24" s="308"/>
    </row>
    <row r="25" spans="1:11" x14ac:dyDescent="0.45">
      <c r="A25" s="1199" t="str">
        <f>HYPERLINK('All products and rates'!T26,'All products and rates'!A26)</f>
        <v>Lyft Off</v>
      </c>
      <c r="B25" s="305" t="str">
        <f>HYPERLINK('All products and rates'!$T26,'All products and rates'!B26)</f>
        <v>o2.ohsu.edu/lyftoff</v>
      </c>
      <c r="C25" s="1294" t="str">
        <f>'All products and rates'!D26</f>
        <v>9pm-5:30am to/from campus</v>
      </c>
      <c r="D25" s="978"/>
      <c r="E25" s="288">
        <f>'All products and rates'!G26</f>
        <v>20</v>
      </c>
      <c r="F25" s="243" t="str">
        <f>'All products and rates'!H26</f>
        <v>credit per shift</v>
      </c>
      <c r="G25" s="301" t="str">
        <f>'All products and rates'!K26</f>
        <v>9pm-5:30am for eligible trips.</v>
      </c>
      <c r="H25" s="978"/>
      <c r="I25" s="978"/>
      <c r="J25" s="309"/>
      <c r="K25" s="11"/>
    </row>
    <row r="26" spans="1:11" ht="21" x14ac:dyDescent="0.45">
      <c r="A26" s="1438" t="str">
        <f>HYPERLINK('All products and rates'!T28,'All products and rates'!A28)</f>
        <v>PARKING facilities</v>
      </c>
      <c r="B26" s="4"/>
      <c r="C26" s="1458" t="s">
        <v>80</v>
      </c>
      <c r="D26" s="1439" t="str">
        <f>HYPERLINK('All products and rates'!$T$30,'All products and rates'!$F$29)</f>
        <v>HONK</v>
      </c>
      <c r="E26" s="1459" t="s">
        <v>79</v>
      </c>
      <c r="F26" s="1460"/>
      <c r="G26" s="1459" t="s">
        <v>81</v>
      </c>
      <c r="H26" s="1460"/>
      <c r="I26" s="1467" t="s">
        <v>56</v>
      </c>
      <c r="J26" s="11"/>
      <c r="K26" s="11"/>
    </row>
    <row r="27" spans="1:11" ht="36" thickBot="1" x14ac:dyDescent="0.5">
      <c r="A27" s="1210" t="str" cm="1">
        <f t="array" ref="A27:B27">'All products and rates'!A29:B29</f>
        <v>Calendar year maximum charges                        for Wage Based Daily Reservations,           and/or Guaranteed Daily Parking:</v>
      </c>
      <c r="B27" s="282">
        <v>3727.9</v>
      </c>
      <c r="C27" s="1458"/>
      <c r="D27" s="1441" t="s">
        <v>149</v>
      </c>
      <c r="E27" s="1461" t="s">
        <v>164</v>
      </c>
      <c r="F27" s="1462"/>
      <c r="G27" s="1461" t="str">
        <f>'All products and rates'!P29</f>
        <v>Guaranteed Daily Parking</v>
      </c>
      <c r="H27" s="1462"/>
      <c r="I27" s="1468"/>
      <c r="J27" s="11"/>
      <c r="K27" s="11"/>
    </row>
    <row r="28" spans="1:11" ht="15" thickTop="1" thickBot="1" x14ac:dyDescent="0.5">
      <c r="A28" s="1255"/>
      <c r="B28" s="198"/>
      <c r="C28" s="77" t="s">
        <v>141</v>
      </c>
      <c r="D28" s="73"/>
      <c r="E28" s="62"/>
      <c r="F28" s="62"/>
      <c r="G28" s="63"/>
      <c r="H28" s="64"/>
      <c r="I28" s="61"/>
      <c r="J28" s="11"/>
      <c r="K28" s="11"/>
    </row>
    <row r="29" spans="1:11" ht="16.5" thickTop="1" thickBot="1" x14ac:dyDescent="0.55000000000000004">
      <c r="A29" s="1212" t="str">
        <f>'All products and rates'!A30</f>
        <v>Facility</v>
      </c>
      <c r="B29" s="55" t="str">
        <f>'All products and rates'!B30</f>
        <v>Campus</v>
      </c>
      <c r="C29" s="507" t="s">
        <v>83</v>
      </c>
      <c r="D29" s="74" t="str">
        <f>'All products and rates'!F30</f>
        <v>Daily</v>
      </c>
      <c r="E29" s="57" t="s">
        <v>82</v>
      </c>
      <c r="F29" s="57" t="str">
        <f>'All products and rates'!H30</f>
        <v>Daily (5+ hours)</v>
      </c>
      <c r="G29" s="58" t="str">
        <f>'All products and rates'!P30</f>
        <v>12am - 1pm</v>
      </c>
      <c r="H29" s="59" t="str">
        <f>'All products and rates'!Q30</f>
        <v>1pm -     5pm</v>
      </c>
      <c r="I29" s="60" t="s">
        <v>165</v>
      </c>
    </row>
    <row r="30" spans="1:11" ht="26" customHeight="1" thickTop="1" thickBot="1" x14ac:dyDescent="0.5">
      <c r="A30" s="1208" t="str">
        <f>HYPERLINK('All products and rates'!T31,'All products and rates'!A31)</f>
        <v>Neveh Shalom</v>
      </c>
      <c r="B30" s="1444" t="str">
        <f>'All products and rates'!B31</f>
        <v>Marquam Hill via TriMet</v>
      </c>
      <c r="C30" s="642" t="str">
        <f>'All products and rates'!L31</f>
        <v>Free</v>
      </c>
      <c r="D30" s="713" t="str">
        <f>'All products and rates'!F31</f>
        <v>Free</v>
      </c>
      <c r="E30" s="736" t="str">
        <f>'All products and rates'!G31</f>
        <v>N/A</v>
      </c>
      <c r="F30" s="833" t="str">
        <f>'All products and rates'!H31</f>
        <v>Free</v>
      </c>
      <c r="G30" s="736" t="str">
        <f>'All products and rates'!P31</f>
        <v>N/A</v>
      </c>
      <c r="H30" s="737" t="str">
        <f>'All products and rates'!Q31</f>
        <v>N/A</v>
      </c>
      <c r="I30" s="611" t="s">
        <v>27</v>
      </c>
    </row>
    <row r="31" spans="1:11" ht="15" thickTop="1" thickBot="1" x14ac:dyDescent="0.5">
      <c r="A31" s="1213" t="str">
        <f>HYPERLINK('All products and rates'!T32,'All products and rates'!A32)</f>
        <v>After 1pm</v>
      </c>
      <c r="B31" s="582" t="str">
        <f>'All products and rates'!B32</f>
        <v>Various locations</v>
      </c>
      <c r="C31" s="643">
        <f>'All products and rates'!L32</f>
        <v>3</v>
      </c>
      <c r="D31" s="714" t="str">
        <f>'All products and rates'!F32</f>
        <v>N/A</v>
      </c>
      <c r="E31" s="738" t="str">
        <f>'All products and rates'!G32</f>
        <v>N/A</v>
      </c>
      <c r="F31" s="555" t="str">
        <f>'All products and rates'!H32</f>
        <v>N/A</v>
      </c>
      <c r="G31" s="738" t="str">
        <f>'All products and rates'!P32</f>
        <v>N/A</v>
      </c>
      <c r="H31" s="739" t="str">
        <f>'All products and rates'!Q32</f>
        <v>N/A</v>
      </c>
      <c r="I31" s="583" t="s">
        <v>4</v>
      </c>
    </row>
    <row r="32" spans="1:11" ht="14.25" customHeight="1" thickTop="1" x14ac:dyDescent="0.45">
      <c r="A32" s="1199" t="str">
        <f>HYPERLINK('All products and rates'!T33,'All products and rates'!A33)</f>
        <v>Garage A</v>
      </c>
      <c r="B32" s="1454" t="str">
        <f>'All products and rates'!B33</f>
        <v>Marquam Hill</v>
      </c>
      <c r="C32" s="644">
        <f>'All products and rates'!L33</f>
        <v>11.5</v>
      </c>
      <c r="D32" s="715" t="str">
        <f>'All products and rates'!F33</f>
        <v>N/A</v>
      </c>
      <c r="E32" s="740" t="str">
        <f>'All products and rates'!G33</f>
        <v>N/A</v>
      </c>
      <c r="F32" s="791" t="str">
        <f>'All products and rates'!H33</f>
        <v>N/A</v>
      </c>
      <c r="G32" s="740" t="str">
        <f>'All products and rates'!P33</f>
        <v>N/A</v>
      </c>
      <c r="H32" s="741" t="str">
        <f>'All products and rates'!Q33</f>
        <v>N/A</v>
      </c>
      <c r="I32" s="661" t="s">
        <v>4</v>
      </c>
    </row>
    <row r="33" spans="1:12" ht="14.25" customHeight="1" x14ac:dyDescent="0.45">
      <c r="A33" s="1214" t="str">
        <f>HYPERLINK('All products and rates'!T34,'All products and rates'!A34)</f>
        <v>Garage B</v>
      </c>
      <c r="B33" s="1454"/>
      <c r="C33" s="645" t="str">
        <f>'All products and rates'!L34</f>
        <v>N/A</v>
      </c>
      <c r="D33" s="716" t="str">
        <f>'All products and rates'!F34</f>
        <v>N/A</v>
      </c>
      <c r="E33" s="742" t="str">
        <f>'All products and rates'!G34</f>
        <v>N/A</v>
      </c>
      <c r="F33" s="563" t="str">
        <f>'All products and rates'!H34</f>
        <v>N/A</v>
      </c>
      <c r="G33" s="742" t="str">
        <f>'All products and rates'!P34</f>
        <v>N/A</v>
      </c>
      <c r="H33" s="743" t="str">
        <f>'All products and rates'!Q34</f>
        <v>N/A</v>
      </c>
      <c r="I33" s="662" t="s">
        <v>4</v>
      </c>
    </row>
    <row r="34" spans="1:12" ht="14.25" customHeight="1" x14ac:dyDescent="0.45">
      <c r="A34" s="1215" t="str">
        <f>HYPERLINK('All products and rates'!T35,'All products and rates'!A35)</f>
        <v>Garage C</v>
      </c>
      <c r="B34" s="1454"/>
      <c r="C34" s="646">
        <f>'All products and rates'!L35</f>
        <v>11.5</v>
      </c>
      <c r="D34" s="717" t="str">
        <f>'All products and rates'!F35</f>
        <v>N/A</v>
      </c>
      <c r="E34" s="744">
        <f>'All products and rates'!G35</f>
        <v>3</v>
      </c>
      <c r="F34" s="946" t="str">
        <f>'All products and rates'!H35</f>
        <v>3 hour max</v>
      </c>
      <c r="G34" s="861">
        <f>'All products and rates'!P35</f>
        <v>17</v>
      </c>
      <c r="H34" s="862">
        <f>'All products and rates'!Q35</f>
        <v>7</v>
      </c>
      <c r="I34" s="662" t="s">
        <v>4</v>
      </c>
    </row>
    <row r="35" spans="1:12" ht="14.25" customHeight="1" x14ac:dyDescent="0.45">
      <c r="A35" s="1216" t="str">
        <f>HYPERLINK('All products and rates'!T36,'All products and rates'!A36)</f>
        <v>Garage D</v>
      </c>
      <c r="B35" s="1454"/>
      <c r="C35" s="647">
        <f>'All products and rates'!L36</f>
        <v>10.5</v>
      </c>
      <c r="D35" s="718">
        <f>'All products and rates'!F36</f>
        <v>16</v>
      </c>
      <c r="E35" s="746" t="str">
        <f>'All products and rates'!G36</f>
        <v>N/A</v>
      </c>
      <c r="F35" s="562" t="str">
        <f>'All products and rates'!H36</f>
        <v>N/A</v>
      </c>
      <c r="G35" s="748">
        <f>'All products and rates'!P36</f>
        <v>17</v>
      </c>
      <c r="H35" s="754">
        <f>'All products and rates'!Q36</f>
        <v>7</v>
      </c>
      <c r="I35" s="662" t="s">
        <v>4</v>
      </c>
    </row>
    <row r="36" spans="1:12" ht="14.25" customHeight="1" x14ac:dyDescent="0.45">
      <c r="A36" s="1215" t="str">
        <f>HYPERLINK('All products and rates'!T37,'All products and rates'!A37)</f>
        <v>Garage E</v>
      </c>
      <c r="B36" s="1454"/>
      <c r="C36" s="646">
        <f>'All products and rates'!L37</f>
        <v>11.5</v>
      </c>
      <c r="D36" s="719" t="str">
        <f>'All products and rates'!F37</f>
        <v>N/A</v>
      </c>
      <c r="E36" s="742" t="str">
        <f>'All products and rates'!G37</f>
        <v>N/A</v>
      </c>
      <c r="F36" s="563" t="str">
        <f>'All products and rates'!H37</f>
        <v>N/A</v>
      </c>
      <c r="G36" s="746" t="str">
        <f>'All products and rates'!P37</f>
        <v>N/A</v>
      </c>
      <c r="H36" s="747" t="str">
        <f>'All products and rates'!Q37</f>
        <v>N/A</v>
      </c>
      <c r="I36" s="662" t="s">
        <v>4</v>
      </c>
    </row>
    <row r="37" spans="1:12" ht="14.25" customHeight="1" x14ac:dyDescent="0.45">
      <c r="A37" s="1216" t="str">
        <f>HYPERLINK('All products and rates'!T38,'All products and rates'!A38)</f>
        <v>Garage F</v>
      </c>
      <c r="B37" s="1454"/>
      <c r="C37" s="647">
        <f>'All products and rates'!L38</f>
        <v>10.5</v>
      </c>
      <c r="D37" s="718">
        <f>'All products and rates'!F38</f>
        <v>16</v>
      </c>
      <c r="E37" s="748">
        <f>'All products and rates'!G38</f>
        <v>3</v>
      </c>
      <c r="F37" s="947" t="str">
        <f>'All products and rates'!H38</f>
        <v>5 hour max</v>
      </c>
      <c r="G37" s="752" t="str">
        <f>'All products and rates'!P38</f>
        <v>N/A</v>
      </c>
      <c r="H37" s="753" t="str">
        <f>'All products and rates'!Q38</f>
        <v>N/A</v>
      </c>
      <c r="I37" s="662" t="s">
        <v>4</v>
      </c>
    </row>
    <row r="38" spans="1:12" ht="14.25" customHeight="1" x14ac:dyDescent="0.45">
      <c r="A38" s="1214" t="str">
        <f>HYPERLINK('All products and rates'!T39,'All products and rates'!A39)</f>
        <v>Garage G</v>
      </c>
      <c r="B38" s="1454"/>
      <c r="C38" s="645" t="str">
        <f>'All products and rates'!L39</f>
        <v>N/A</v>
      </c>
      <c r="D38" s="719" t="str">
        <f>'All products and rates'!F39</f>
        <v>N/A</v>
      </c>
      <c r="E38" s="750" t="str">
        <f>'All products and rates'!G39</f>
        <v>N/A</v>
      </c>
      <c r="F38" s="557" t="str">
        <f>'All products and rates'!H39</f>
        <v>N/A</v>
      </c>
      <c r="G38" s="752" t="str">
        <f>'All products and rates'!P39</f>
        <v>N/A</v>
      </c>
      <c r="H38" s="753" t="str">
        <f>'All products and rates'!Q39</f>
        <v>N/A</v>
      </c>
      <c r="I38" s="662" t="s">
        <v>4</v>
      </c>
    </row>
    <row r="39" spans="1:12" ht="14.25" customHeight="1" x14ac:dyDescent="0.45">
      <c r="A39" s="1216" t="str">
        <f>HYPERLINK('All products and rates'!T40,'All products and rates'!A40)</f>
        <v>Garage K</v>
      </c>
      <c r="B39" s="1454"/>
      <c r="C39" s="648">
        <f>'All products and rates'!L40</f>
        <v>11.5</v>
      </c>
      <c r="D39" s="718">
        <f>'All products and rates'!F40</f>
        <v>16</v>
      </c>
      <c r="E39" s="746" t="str">
        <f>'All products and rates'!G40</f>
        <v>N/A</v>
      </c>
      <c r="F39" s="562" t="str">
        <f>'All products and rates'!H40</f>
        <v>N/A</v>
      </c>
      <c r="G39" s="752" t="str">
        <f>'All products and rates'!P40</f>
        <v>N/A</v>
      </c>
      <c r="H39" s="753" t="str">
        <f>'All products and rates'!Q40</f>
        <v>N/A</v>
      </c>
      <c r="I39" s="662" t="s">
        <v>4</v>
      </c>
    </row>
    <row r="40" spans="1:12" ht="14.25" customHeight="1" x14ac:dyDescent="0.45">
      <c r="A40" s="1215" t="str">
        <f>HYPERLINK('All products and rates'!T41,'All products and rates'!A41)</f>
        <v>Lot 10</v>
      </c>
      <c r="B40" s="1454"/>
      <c r="C40" s="646">
        <f>'All products and rates'!L41</f>
        <v>11.5</v>
      </c>
      <c r="D40" s="720">
        <f>'All products and rates'!F41</f>
        <v>16</v>
      </c>
      <c r="E40" s="752" t="str">
        <f>'All products and rates'!G41</f>
        <v>N/A</v>
      </c>
      <c r="F40" s="568" t="str">
        <f>'All products and rates'!H41</f>
        <v>N/A</v>
      </c>
      <c r="G40" s="752" t="str">
        <f>'All products and rates'!P41</f>
        <v>N/A</v>
      </c>
      <c r="H40" s="753" t="str">
        <f>'All products and rates'!Q41</f>
        <v>N/A</v>
      </c>
      <c r="I40" s="662" t="s">
        <v>4</v>
      </c>
    </row>
    <row r="41" spans="1:12" ht="14.25" customHeight="1" x14ac:dyDescent="0.45">
      <c r="A41" s="1216" t="str">
        <f>HYPERLINK('All products and rates'!T42,'All products and rates'!A42)</f>
        <v>Lot 20</v>
      </c>
      <c r="B41" s="1454"/>
      <c r="C41" s="647">
        <f>'All products and rates'!L42</f>
        <v>10.5</v>
      </c>
      <c r="D41" s="721" t="str">
        <f>'All products and rates'!F42</f>
        <v>N/A</v>
      </c>
      <c r="E41" s="752" t="str">
        <f>'All products and rates'!G42</f>
        <v>N/A</v>
      </c>
      <c r="F41" s="568" t="str">
        <f>'All products and rates'!H42</f>
        <v>N/A</v>
      </c>
      <c r="G41" s="752" t="str">
        <f>'All products and rates'!P42</f>
        <v>N/A</v>
      </c>
      <c r="H41" s="753" t="str">
        <f>'All products and rates'!Q42</f>
        <v>N/A</v>
      </c>
      <c r="I41" s="662" t="s">
        <v>4</v>
      </c>
    </row>
    <row r="42" spans="1:12" ht="14.25" customHeight="1" x14ac:dyDescent="0.45">
      <c r="A42" s="1215" t="str">
        <f>HYPERLINK('All products and rates'!T43,'All products and rates'!A43)</f>
        <v>Lot 30</v>
      </c>
      <c r="B42" s="1454"/>
      <c r="C42" s="645" t="str">
        <f>'All products and rates'!L43</f>
        <v>N/A</v>
      </c>
      <c r="D42" s="717" t="str">
        <f>'All products and rates'!F43</f>
        <v>N/A</v>
      </c>
      <c r="E42" s="742" t="str">
        <f>'All products and rates'!G43</f>
        <v>N/A</v>
      </c>
      <c r="F42" s="563" t="str">
        <f>'All products and rates'!H43</f>
        <v>N/A</v>
      </c>
      <c r="G42" s="752" t="str">
        <f>'All products and rates'!P43</f>
        <v>N/A</v>
      </c>
      <c r="H42" s="753" t="str">
        <f>'All products and rates'!Q43</f>
        <v>N/A</v>
      </c>
      <c r="I42" s="662" t="s">
        <v>4</v>
      </c>
      <c r="L42" s="12"/>
    </row>
    <row r="43" spans="1:12" ht="14.25" customHeight="1" x14ac:dyDescent="0.45">
      <c r="A43" s="1216" t="str">
        <f>HYPERLINK('All products and rates'!T44,'All products and rates'!A44)</f>
        <v>Lot 40</v>
      </c>
      <c r="B43" s="1454"/>
      <c r="C43" s="647">
        <f>'All products and rates'!L44</f>
        <v>8.5</v>
      </c>
      <c r="D43" s="718">
        <f>'All products and rates'!F44</f>
        <v>16</v>
      </c>
      <c r="E43" s="748">
        <f>'All products and rates'!G44</f>
        <v>3</v>
      </c>
      <c r="F43" s="558">
        <f>'All products and rates'!H44</f>
        <v>16</v>
      </c>
      <c r="G43" s="752" t="str">
        <f>'All products and rates'!P44</f>
        <v>N/A</v>
      </c>
      <c r="H43" s="753" t="str">
        <f>'All products and rates'!Q44</f>
        <v>N/A</v>
      </c>
      <c r="I43" s="662" t="s">
        <v>4</v>
      </c>
    </row>
    <row r="44" spans="1:12" ht="14.25" customHeight="1" x14ac:dyDescent="0.45">
      <c r="A44" s="1215" t="str">
        <f>HYPERLINK('All products and rates'!T45,'All products and rates'!A45)</f>
        <v>Lot 50</v>
      </c>
      <c r="B44" s="1454"/>
      <c r="C44" s="649">
        <f>'All products and rates'!L45</f>
        <v>8.5</v>
      </c>
      <c r="D44" s="721" t="str">
        <f>'All products and rates'!F45</f>
        <v>N/A</v>
      </c>
      <c r="E44" s="746" t="str">
        <f>'All products and rates'!G45</f>
        <v>N/A</v>
      </c>
      <c r="F44" s="562" t="str">
        <f>'All products and rates'!H45</f>
        <v>N/A</v>
      </c>
      <c r="G44" s="752" t="str">
        <f>'All products and rates'!P45</f>
        <v>N/A</v>
      </c>
      <c r="H44" s="753" t="str">
        <f>'All products and rates'!Q45</f>
        <v>N/A</v>
      </c>
      <c r="I44" s="662" t="s">
        <v>4</v>
      </c>
    </row>
    <row r="45" spans="1:12" ht="14.25" customHeight="1" x14ac:dyDescent="0.45">
      <c r="A45" s="1216" t="str">
        <f>HYPERLINK('All products and rates'!T46,'All products and rates'!A46)</f>
        <v>Lot 60</v>
      </c>
      <c r="B45" s="1454"/>
      <c r="C45" s="647">
        <f>'All products and rates'!L46</f>
        <v>8.5</v>
      </c>
      <c r="D45" s="559" t="str">
        <f>'All products and rates'!F46</f>
        <v>N/A</v>
      </c>
      <c r="E45" s="752" t="str">
        <f>'All products and rates'!G46</f>
        <v>N/A</v>
      </c>
      <c r="F45" s="568" t="str">
        <f>'All products and rates'!H46</f>
        <v>N/A</v>
      </c>
      <c r="G45" s="752" t="str">
        <f>'All products and rates'!P46</f>
        <v>N/A</v>
      </c>
      <c r="H45" s="753" t="str">
        <f>'All products and rates'!Q46</f>
        <v>N/A</v>
      </c>
      <c r="I45" s="662" t="s">
        <v>4</v>
      </c>
    </row>
    <row r="46" spans="1:12" ht="14.25" customHeight="1" x14ac:dyDescent="0.45">
      <c r="A46" s="1215" t="str">
        <f>HYPERLINK('All products and rates'!T47,'All products and rates'!A47)</f>
        <v>Lot 70</v>
      </c>
      <c r="B46" s="1454"/>
      <c r="C46" s="649">
        <f>'All products and rates'!L47</f>
        <v>8.5</v>
      </c>
      <c r="D46" s="717" t="str">
        <f>'All products and rates'!F47</f>
        <v>N/A</v>
      </c>
      <c r="E46" s="752" t="str">
        <f>'All products and rates'!G47</f>
        <v>N/A</v>
      </c>
      <c r="F46" s="568" t="str">
        <f>'All products and rates'!H47</f>
        <v>N/A</v>
      </c>
      <c r="G46" s="752" t="str">
        <f>'All products and rates'!P47</f>
        <v>N/A</v>
      </c>
      <c r="H46" s="753" t="str">
        <f>'All products and rates'!Q47</f>
        <v>N/A</v>
      </c>
      <c r="I46" s="662" t="s">
        <v>4</v>
      </c>
    </row>
    <row r="47" spans="1:12" ht="14.75" customHeight="1" thickBot="1" x14ac:dyDescent="0.5">
      <c r="A47" s="1217" t="str">
        <f>HYPERLINK('All products and rates'!T48,'All products and rates'!A48)</f>
        <v>Lot 90</v>
      </c>
      <c r="B47" s="1455"/>
      <c r="C47" s="650">
        <f>'All products and rates'!L48</f>
        <v>6</v>
      </c>
      <c r="D47" s="722">
        <f>'All products and rates'!F48</f>
        <v>15</v>
      </c>
      <c r="E47" s="755" t="str">
        <f>'All products and rates'!G48</f>
        <v>N/A</v>
      </c>
      <c r="F47" s="569" t="str">
        <f>'All products and rates'!H48</f>
        <v>N/A</v>
      </c>
      <c r="G47" s="755" t="str">
        <f>'All products and rates'!P48</f>
        <v>N/A</v>
      </c>
      <c r="H47" s="756" t="str">
        <f>'All products and rates'!Q48</f>
        <v>N/A</v>
      </c>
      <c r="I47" s="668" t="s">
        <v>4</v>
      </c>
    </row>
    <row r="48" spans="1:12" ht="14.75" customHeight="1" thickTop="1" x14ac:dyDescent="0.45">
      <c r="A48" s="1256" t="str">
        <f>HYPERLINK('All products and rates'!T49,'All products and rates'!A49)</f>
        <v>3030 Moody Lot</v>
      </c>
      <c r="B48" s="1456" t="str">
        <f>'All products and rates'!B49</f>
        <v>South Waterfront</v>
      </c>
      <c r="C48" s="651">
        <f>'All products and rates'!L49</f>
        <v>8.5</v>
      </c>
      <c r="D48" s="723">
        <f>'All products and rates'!F49</f>
        <v>13</v>
      </c>
      <c r="E48" s="757">
        <f>'All products and rates'!G49</f>
        <v>3</v>
      </c>
      <c r="F48" s="852">
        <f>'All products and rates'!H49</f>
        <v>16</v>
      </c>
      <c r="G48" s="863" t="str">
        <f>'All products and rates'!P49</f>
        <v>N/A</v>
      </c>
      <c r="H48" s="864" t="str">
        <f>'All products and rates'!Q49</f>
        <v>N/A</v>
      </c>
      <c r="I48" s="661" t="s">
        <v>4</v>
      </c>
    </row>
    <row r="49" spans="1:9" ht="14.25" customHeight="1" x14ac:dyDescent="0.45">
      <c r="A49" s="1220" t="str">
        <f>HYPERLINK('All products and rates'!T50,'All products and rates'!A50)</f>
        <v>3420 Macadam</v>
      </c>
      <c r="B49" s="1454"/>
      <c r="C49" s="648">
        <f>'All products and rates'!L50</f>
        <v>8.5</v>
      </c>
      <c r="D49" s="721" t="str">
        <f>'All products and rates'!F50</f>
        <v>N/A</v>
      </c>
      <c r="E49" s="746" t="str">
        <f>'All products and rates'!G50</f>
        <v>N/A</v>
      </c>
      <c r="F49" s="562" t="str">
        <f>'All products and rates'!H50</f>
        <v>N/A</v>
      </c>
      <c r="G49" s="752" t="str">
        <f>'All products and rates'!P50</f>
        <v>N/A</v>
      </c>
      <c r="H49" s="753" t="str">
        <f>'All products and rates'!Q50</f>
        <v>N/A</v>
      </c>
      <c r="I49" s="662" t="s">
        <v>4</v>
      </c>
    </row>
    <row r="50" spans="1:9" ht="14.25" customHeight="1" x14ac:dyDescent="0.45">
      <c r="A50" s="1214" t="str">
        <f>HYPERLINK('All products and rates'!T51,'All products and rates'!A51)</f>
        <v>Center for Health and Healing</v>
      </c>
      <c r="B50" s="1454"/>
      <c r="C50" s="645" t="str">
        <f>'All products and rates'!L51</f>
        <v>N/A</v>
      </c>
      <c r="D50" s="559" t="str">
        <f>'All products and rates'!F51</f>
        <v>N/A</v>
      </c>
      <c r="E50" s="759">
        <f>'All products and rates'!G51</f>
        <v>4</v>
      </c>
      <c r="F50" s="796">
        <f>'All products and rates'!H51</f>
        <v>22</v>
      </c>
      <c r="G50" s="742" t="str">
        <f>'All products and rates'!P51</f>
        <v>N/A</v>
      </c>
      <c r="H50" s="743" t="str">
        <f>'All products and rates'!Q51</f>
        <v>N/A</v>
      </c>
      <c r="I50" s="662" t="s">
        <v>4</v>
      </c>
    </row>
    <row r="51" spans="1:9" ht="14.25" customHeight="1" x14ac:dyDescent="0.45">
      <c r="A51" s="1220" t="str">
        <f>HYPERLINK('All products and rates'!T52,'All products and rates'!A52)</f>
        <v>Knight Cancer Research Building</v>
      </c>
      <c r="B51" s="1454"/>
      <c r="C51" s="647">
        <f>'All products and rates'!L52</f>
        <v>8.5</v>
      </c>
      <c r="D51" s="559" t="str">
        <f>'All products and rates'!F52</f>
        <v>N/A</v>
      </c>
      <c r="E51" s="748">
        <f>'All products and rates'!G52</f>
        <v>3</v>
      </c>
      <c r="F51" s="558">
        <f>'All products and rates'!H52</f>
        <v>18</v>
      </c>
      <c r="G51" s="748">
        <f>'All products and rates'!P52</f>
        <v>15</v>
      </c>
      <c r="H51" s="754">
        <f>'All products and rates'!Q52</f>
        <v>5</v>
      </c>
      <c r="I51" s="662" t="s">
        <v>4</v>
      </c>
    </row>
    <row r="52" spans="1:9" ht="14.25" customHeight="1" x14ac:dyDescent="0.45">
      <c r="A52" s="1215" t="str">
        <f>HYPERLINK('All products and rates'!T53,'All products and rates'!A53)</f>
        <v>Lot 23/27 - S River Parkway</v>
      </c>
      <c r="B52" s="1454"/>
      <c r="C52" s="652">
        <f>'All products and rates'!L53</f>
        <v>8.5</v>
      </c>
      <c r="D52" s="559" t="str">
        <f>'All products and rates'!F53</f>
        <v>N/A</v>
      </c>
      <c r="E52" s="752" t="str">
        <f>'All products and rates'!G53</f>
        <v>N/A</v>
      </c>
      <c r="F52" s="568" t="str">
        <f>'All products and rates'!H53</f>
        <v>N/A</v>
      </c>
      <c r="G52" s="742" t="str">
        <f>'All products and rates'!P53</f>
        <v>N/A</v>
      </c>
      <c r="H52" s="743" t="str">
        <f>'All products and rates'!Q53</f>
        <v>N/A</v>
      </c>
      <c r="I52" s="662" t="s">
        <v>4</v>
      </c>
    </row>
    <row r="53" spans="1:9" ht="14.25" customHeight="1" x14ac:dyDescent="0.45">
      <c r="A53" s="1220" t="str">
        <f>HYPERLINK('All products and rates'!T54,'All products and rates'!A54)</f>
        <v>Lot 33</v>
      </c>
      <c r="B53" s="1454"/>
      <c r="C53" s="647">
        <f>'All products and rates'!L54</f>
        <v>8.5</v>
      </c>
      <c r="D53" s="559" t="str">
        <f>'All products and rates'!F54</f>
        <v>N/A</v>
      </c>
      <c r="E53" s="752" t="str">
        <f>'All products and rates'!G54</f>
        <v>N/A</v>
      </c>
      <c r="F53" s="568" t="str">
        <f>'All products and rates'!H54</f>
        <v>N/A</v>
      </c>
      <c r="G53" s="742" t="str">
        <f>'All products and rates'!P54</f>
        <v>N/A</v>
      </c>
      <c r="H53" s="743" t="str">
        <f>'All products and rates'!Q54</f>
        <v>N/A</v>
      </c>
      <c r="I53" s="662" t="s">
        <v>4</v>
      </c>
    </row>
    <row r="54" spans="1:9" ht="14.25" customHeight="1" x14ac:dyDescent="0.45">
      <c r="A54" s="1215" t="str">
        <f>HYPERLINK('All products and rates'!T55,'All products and rates'!A55)</f>
        <v>Macadam Warehouse</v>
      </c>
      <c r="B54" s="1454"/>
      <c r="C54" s="649">
        <f>'All products and rates'!L55</f>
        <v>8.5</v>
      </c>
      <c r="D54" s="559" t="str">
        <f>'All products and rates'!F55</f>
        <v>N/A</v>
      </c>
      <c r="E54" s="759">
        <f>'All products and rates'!G55</f>
        <v>3</v>
      </c>
      <c r="F54" s="796">
        <f>'All products and rates'!H55</f>
        <v>16</v>
      </c>
      <c r="G54" s="750" t="str">
        <f>'All products and rates'!P55</f>
        <v>N/A</v>
      </c>
      <c r="H54" s="751" t="str">
        <f>'All products and rates'!Q55</f>
        <v>N/A</v>
      </c>
      <c r="I54" s="662" t="s">
        <v>4</v>
      </c>
    </row>
    <row r="55" spans="1:9" ht="14.25" customHeight="1" x14ac:dyDescent="0.45">
      <c r="A55" s="1220" t="str">
        <f>HYPERLINK('All products and rates'!T56,'All products and rates'!A56)</f>
        <v>Robertson Life Sciences Building</v>
      </c>
      <c r="B55" s="1454"/>
      <c r="C55" s="647">
        <f>'All products and rates'!L56</f>
        <v>10.5</v>
      </c>
      <c r="D55" s="559" t="str">
        <f>'All products and rates'!F56</f>
        <v>N/A</v>
      </c>
      <c r="E55" s="748">
        <f>'All products and rates'!G56</f>
        <v>3</v>
      </c>
      <c r="F55" s="558">
        <f>'All products and rates'!H56</f>
        <v>18</v>
      </c>
      <c r="G55" s="786">
        <f>'All products and rates'!P56</f>
        <v>15</v>
      </c>
      <c r="H55" s="787">
        <f>'All products and rates'!Q56</f>
        <v>5</v>
      </c>
      <c r="I55" s="662" t="s">
        <v>4</v>
      </c>
    </row>
    <row r="56" spans="1:9" ht="14.25" customHeight="1" x14ac:dyDescent="0.45">
      <c r="A56" s="1215" t="str">
        <f>HYPERLINK('All products and rates'!T57,'All products and rates'!A57)</f>
        <v>Rood Family Pavilion</v>
      </c>
      <c r="B56" s="1454"/>
      <c r="C56" s="649">
        <f>'All products and rates'!L57</f>
        <v>10.5</v>
      </c>
      <c r="D56" s="717" t="str">
        <f>'All products and rates'!F57</f>
        <v>N/A</v>
      </c>
      <c r="E56" s="744">
        <f>'All products and rates'!G57</f>
        <v>3</v>
      </c>
      <c r="F56" s="566">
        <f>'All products and rates'!H57</f>
        <v>18</v>
      </c>
      <c r="G56" s="759">
        <f>'All products and rates'!P57</f>
        <v>15</v>
      </c>
      <c r="H56" s="760">
        <f>'All products and rates'!Q57</f>
        <v>5</v>
      </c>
      <c r="I56" s="662" t="s">
        <v>4</v>
      </c>
    </row>
    <row r="57" spans="1:9" ht="14.25" customHeight="1" x14ac:dyDescent="0.45">
      <c r="A57" s="1220" t="str">
        <f>HYPERLINK('All products and rates'!T58,'All products and rates'!A58)</f>
        <v>Schnitzer Parking Lot</v>
      </c>
      <c r="B57" s="1454"/>
      <c r="C57" s="650">
        <f>'All products and rates'!L58</f>
        <v>8</v>
      </c>
      <c r="D57" s="724">
        <f>'All products and rates'!F58</f>
        <v>13</v>
      </c>
      <c r="E57" s="748">
        <f>'All products and rates'!G58</f>
        <v>3</v>
      </c>
      <c r="F57" s="558">
        <f>'All products and rates'!H58</f>
        <v>13</v>
      </c>
      <c r="G57" s="746" t="str">
        <f>'All products and rates'!P58</f>
        <v>N/A</v>
      </c>
      <c r="H57" s="747" t="str">
        <f>'All products and rates'!Q58</f>
        <v>N/A</v>
      </c>
      <c r="I57" s="662" t="s">
        <v>4</v>
      </c>
    </row>
    <row r="58" spans="1:9" ht="14.75" customHeight="1" thickBot="1" x14ac:dyDescent="0.5">
      <c r="A58" s="1257" t="str">
        <f>HYPERLINK('All products and rates'!T59,'All products and rates'!A59)</f>
        <v>Whitaker Parking Lot</v>
      </c>
      <c r="B58" s="1454"/>
      <c r="C58" s="653">
        <f>'All products and rates'!L59</f>
        <v>10.5</v>
      </c>
      <c r="D58" s="725" t="str">
        <f>'All products and rates'!F59</f>
        <v>N/A</v>
      </c>
      <c r="E58" s="762" t="str">
        <f>'All products and rates'!G59</f>
        <v>N/A</v>
      </c>
      <c r="F58" s="835" t="str">
        <f>'All products and rates'!H59</f>
        <v>N/A</v>
      </c>
      <c r="G58" s="865" t="str">
        <f>'All products and rates'!P59</f>
        <v>N/A</v>
      </c>
      <c r="H58" s="866" t="str">
        <f>'All products and rates'!Q59</f>
        <v>N/A</v>
      </c>
      <c r="I58" s="668" t="s">
        <v>4</v>
      </c>
    </row>
    <row r="59" spans="1:9" ht="14.75" customHeight="1" thickTop="1" x14ac:dyDescent="0.45">
      <c r="A59" s="1258" t="str">
        <f>HYPERLINK('All products and rates'!T60,'All products and rates'!A60)</f>
        <v>3rd Ave garages as satellite</v>
      </c>
      <c r="B59" s="1465" t="str">
        <f>'All products and rates'!B60</f>
        <v>The Crossings</v>
      </c>
      <c r="C59" s="654">
        <f>'All products and rates'!L60</f>
        <v>2</v>
      </c>
      <c r="D59" s="726" t="str">
        <f>'All products and rates'!F60</f>
        <v>N/A</v>
      </c>
      <c r="E59" s="764" t="str">
        <f>'All products and rates'!G60</f>
        <v>N/A</v>
      </c>
      <c r="F59" s="836" t="str">
        <f>'All products and rates'!H60</f>
        <v>N/A</v>
      </c>
      <c r="G59" s="740" t="str">
        <f>'All products and rates'!P60</f>
        <v>N/A</v>
      </c>
      <c r="H59" s="741" t="str">
        <f>'All products and rates'!Q60</f>
        <v>N/A</v>
      </c>
      <c r="I59" s="661" t="s">
        <v>4</v>
      </c>
    </row>
    <row r="60" spans="1:9" ht="14.75" customHeight="1" x14ac:dyDescent="0.45">
      <c r="A60" s="1259" t="str">
        <f>HYPERLINK('All products and rates'!T61,'All products and rates'!A61)</f>
        <v>3rd Ave Garage for onsite</v>
      </c>
      <c r="B60" s="1454"/>
      <c r="C60" s="649">
        <f>'All products and rates'!L61</f>
        <v>6</v>
      </c>
      <c r="D60" s="727" t="str">
        <f>'All products and rates'!F61</f>
        <v>N/A</v>
      </c>
      <c r="E60" s="766" t="str">
        <f>'All products and rates'!G61</f>
        <v>N/A</v>
      </c>
      <c r="F60" s="948" t="str">
        <f>'All products and rates'!H61</f>
        <v>N/A</v>
      </c>
      <c r="G60" s="752" t="str">
        <f>'All products and rates'!P61</f>
        <v>N/A</v>
      </c>
      <c r="H60" s="753" t="str">
        <f>'All products and rates'!Q61</f>
        <v>N/A</v>
      </c>
      <c r="I60" s="662" t="s">
        <v>4</v>
      </c>
    </row>
    <row r="61" spans="1:9" ht="15" customHeight="1" x14ac:dyDescent="0.45">
      <c r="A61" s="1260" t="str">
        <f>HYPERLINK('All products and rates'!T62,'All products and rates'!A62)</f>
        <v>Crossings Garage as satellite</v>
      </c>
      <c r="B61" s="1454"/>
      <c r="C61" s="647">
        <f>'All products and rates'!L62</f>
        <v>2</v>
      </c>
      <c r="D61" s="715" t="str">
        <f>'All products and rates'!F62</f>
        <v>N/A</v>
      </c>
      <c r="E61" s="768" t="str">
        <f>'All products and rates'!G62</f>
        <v>N/A</v>
      </c>
      <c r="F61" s="560" t="str">
        <f>'All products and rates'!H62</f>
        <v>N/A</v>
      </c>
      <c r="G61" s="740" t="str">
        <f>'All products and rates'!P62</f>
        <v>N/A</v>
      </c>
      <c r="H61" s="741" t="str">
        <f>'All products and rates'!Q62</f>
        <v>N/A</v>
      </c>
      <c r="I61" s="662" t="s">
        <v>4</v>
      </c>
    </row>
    <row r="62" spans="1:9" ht="14.25" customHeight="1" x14ac:dyDescent="0.45">
      <c r="A62" s="1261" t="str">
        <f>HYPERLINK('All products and rates'!T63,'All products and rates'!A63)</f>
        <v>Crossings Garage for onsite</v>
      </c>
      <c r="B62" s="1454"/>
      <c r="C62" s="649">
        <f>'All products and rates'!L63</f>
        <v>6</v>
      </c>
      <c r="D62" s="717" t="str">
        <f>'All products and rates'!F63</f>
        <v>N/A</v>
      </c>
      <c r="E62" s="744">
        <f>'All products and rates'!G63</f>
        <v>4</v>
      </c>
      <c r="F62" s="566">
        <f>'All products and rates'!H63</f>
        <v>22</v>
      </c>
      <c r="G62" s="755" t="str">
        <f>'All products and rates'!P63</f>
        <v>N/A</v>
      </c>
      <c r="H62" s="756" t="str">
        <f>'All products and rates'!Q63</f>
        <v>N/A</v>
      </c>
      <c r="I62" s="662" t="s">
        <v>4</v>
      </c>
    </row>
    <row r="63" spans="1:9" ht="14.75" customHeight="1" thickBot="1" x14ac:dyDescent="0.5">
      <c r="A63" s="1262" t="str">
        <f>HYPERLINK('All products and rates'!T64,'All products and rates'!A64)</f>
        <v>Marquam Plaza</v>
      </c>
      <c r="B63" s="1466"/>
      <c r="C63" s="655">
        <f>'All products and rates'!L64</f>
        <v>6</v>
      </c>
      <c r="D63" s="718">
        <f>'All products and rates'!F64</f>
        <v>9.5</v>
      </c>
      <c r="E63" s="748">
        <f>'All products and rates'!G64</f>
        <v>2</v>
      </c>
      <c r="F63" s="558">
        <f>'All products and rates'!H64</f>
        <v>11</v>
      </c>
      <c r="G63" s="755" t="str">
        <f>'All products and rates'!P64</f>
        <v>N/A</v>
      </c>
      <c r="H63" s="867" t="str">
        <f>'All products and rates'!Q64</f>
        <v>N/A</v>
      </c>
      <c r="I63" s="668" t="s">
        <v>4</v>
      </c>
    </row>
    <row r="64" spans="1:9" ht="14.75" customHeight="1" thickTop="1" x14ac:dyDescent="0.45">
      <c r="A64" s="1199" t="str">
        <f>HYPERLINK('All products and rates'!T65,'All products and rates'!A65)</f>
        <v>4th and Clay</v>
      </c>
      <c r="B64" s="1454" t="str">
        <f>'All products and rates'!B65</f>
        <v>Off Campus</v>
      </c>
      <c r="C64" s="1321" t="str">
        <f>'All products and rates'!L65</f>
        <v>N/A</v>
      </c>
      <c r="D64" s="1319" t="str">
        <f>'All products and rates'!F65</f>
        <v>N/A</v>
      </c>
      <c r="E64" s="847" t="str">
        <f>'All products and rates'!G65</f>
        <v>N/A</v>
      </c>
      <c r="F64" s="949" t="str">
        <f>'All products and rates'!H65</f>
        <v>N/A</v>
      </c>
      <c r="G64" s="953" t="str">
        <f>'All products and rates'!P65</f>
        <v>N/A</v>
      </c>
      <c r="H64" s="731" t="str">
        <f>'All products and rates'!Q65</f>
        <v>N/A</v>
      </c>
      <c r="I64" s="950">
        <f>'All products and rates'!R65</f>
        <v>129.04</v>
      </c>
    </row>
    <row r="65" spans="1:9" ht="14.25" customHeight="1" thickBot="1" x14ac:dyDescent="0.5">
      <c r="A65" s="1298" t="str">
        <f>HYPERLINK('All products and rates'!T66,'All products and rates'!A66)</f>
        <v>Market Square Building</v>
      </c>
      <c r="B65" s="1466"/>
      <c r="C65" s="1322" t="str">
        <f>'All products and rates'!L66</f>
        <v>N/A</v>
      </c>
      <c r="D65" s="1320" t="str">
        <f>'All products and rates'!F66</f>
        <v>N/A</v>
      </c>
      <c r="E65" s="1312" t="str">
        <f>'All products and rates'!G66</f>
        <v>non-OHSU</v>
      </c>
      <c r="F65" s="1308"/>
      <c r="G65" s="1318" t="str">
        <f>'All products and rates'!P66</f>
        <v>N/A</v>
      </c>
      <c r="H65" s="734" t="str">
        <f>'All products and rates'!Q66</f>
        <v>N/A</v>
      </c>
      <c r="I65" s="951">
        <f>'All products and rates'!R66</f>
        <v>129.04</v>
      </c>
    </row>
    <row r="66" spans="1:9" ht="16.149999999999999" thickTop="1" x14ac:dyDescent="0.5">
      <c r="A66" s="1223" t="str">
        <f>'All products and rates'!A68</f>
        <v>Other parking products</v>
      </c>
      <c r="B66" s="4" t="str">
        <f>'All products and rates'!B68</f>
        <v>Location</v>
      </c>
      <c r="C66" s="174" t="str">
        <f>'All products and rates'!D68</f>
        <v>Description</v>
      </c>
      <c r="D66" s="131"/>
      <c r="E66" s="62"/>
      <c r="F66" s="148" t="str">
        <f>'All products and rates'!F68</f>
        <v>Rate</v>
      </c>
      <c r="G66" s="62"/>
      <c r="H66" s="62" t="str">
        <f>'All products and rates'!P68</f>
        <v>To acquire</v>
      </c>
      <c r="I66" s="656"/>
    </row>
    <row r="67" spans="1:9" x14ac:dyDescent="0.45">
      <c r="A67" s="1220" t="str">
        <f>HYPERLINK('All products and rates'!T69,'All products and rates'!A69)</f>
        <v>Motorcycle Parking</v>
      </c>
      <c r="B67" s="1452" t="str">
        <f>'All products and rates'!B69</f>
        <v>On campus</v>
      </c>
      <c r="C67" s="1266" t="str">
        <f>'All products and rates'!D69</f>
        <v>Requires OHSU Motorcycle permit</v>
      </c>
      <c r="D67" s="130"/>
      <c r="E67" s="130"/>
      <c r="F67" s="149" t="str">
        <f>'All products and rates'!F69</f>
        <v>Free</v>
      </c>
      <c r="G67" s="132"/>
      <c r="H67" s="139" t="str">
        <f>HYPERLINK('All products and rates'!$T69,'All products and rates'!$P69)</f>
        <v>Request permit here</v>
      </c>
      <c r="I67" s="136"/>
    </row>
    <row r="68" spans="1:9" x14ac:dyDescent="0.45">
      <c r="A68" s="1215" t="str">
        <f>HYPERLINK('All products and rates'!T70,'All products and rates'!A70)</f>
        <v>Special Reserved (ADA, maternity)</v>
      </c>
      <c r="B68" s="1453"/>
      <c r="C68" s="1267" t="str">
        <f>'All products and rates'!D70</f>
        <v>Requires ADA permit or doctor's note</v>
      </c>
      <c r="D68" s="134"/>
      <c r="E68" s="134"/>
      <c r="F68" s="150">
        <f>'All products and rates'!F70</f>
        <v>66</v>
      </c>
      <c r="G68" s="1278" t="str">
        <f>'All products and rates'!G70</f>
        <v>per pay period</v>
      </c>
      <c r="H68" s="138" t="str">
        <f>HYPERLINK('All products and rates'!$T70,'All products and rates'!$P70)</f>
        <v>Request permit here</v>
      </c>
      <c r="I68" s="137"/>
    </row>
  </sheetData>
  <sheetProtection algorithmName="SHA-512" hashValue="B7qeGCrMhBvVfyL5nOC3ZXQ1d4QPPFWnumiJBblZoj59/lO+tXwkH/9dAzoIKv/qOKcN1U54588rJlfgRcGdWA==" saltValue="dbGEoEy/C8DgFfjFj9oMFw==" spinCount="100000" sheet="1" sort="0" autoFilter="0"/>
  <mergeCells count="12">
    <mergeCell ref="B67:B68"/>
    <mergeCell ref="B32:B47"/>
    <mergeCell ref="B48:B58"/>
    <mergeCell ref="A1:I1"/>
    <mergeCell ref="C26:C27"/>
    <mergeCell ref="E26:F26"/>
    <mergeCell ref="G26:H26"/>
    <mergeCell ref="E27:F27"/>
    <mergeCell ref="G27:H27"/>
    <mergeCell ref="B64:B65"/>
    <mergeCell ref="B59:B63"/>
    <mergeCell ref="I26:I27"/>
  </mergeCells>
  <conditionalFormatting sqref="C64:C65">
    <cfRule type="containsText" dxfId="34" priority="7" operator="containsText" text="N/A">
      <formula>NOT(ISERROR(SEARCH("N/A",C64)))</formula>
    </cfRule>
  </conditionalFormatting>
  <conditionalFormatting sqref="C30:I30">
    <cfRule type="containsText" dxfId="33" priority="1" operator="containsText" text="N/A">
      <formula>NOT(ISERROR(SEARCH("N/A",C30)))</formula>
    </cfRule>
  </conditionalFormatting>
  <conditionalFormatting sqref="D65:E65">
    <cfRule type="containsText" dxfId="32" priority="6" operator="containsText" text="N/A">
      <formula>NOT(ISERROR(SEARCH("N/A",D65)))</formula>
    </cfRule>
  </conditionalFormatting>
  <conditionalFormatting sqref="D64:F64">
    <cfRule type="containsText" dxfId="31" priority="5" operator="containsText" text="N/A">
      <formula>NOT(ISERROR(SEARCH("N/A",D64)))</formula>
    </cfRule>
  </conditionalFormatting>
  <conditionalFormatting sqref="G64:H65">
    <cfRule type="containsText" dxfId="30" priority="3" operator="containsText" text="N/A">
      <formula>NOT(ISERROR(SEARCH("N/A",G64)))</formula>
    </cfRule>
  </conditionalFormatting>
  <hyperlinks>
    <hyperlink ref="C26:C27" r:id="rId1" display="Wage Based Reservations" xr:uid="{F08A5FF6-2059-409C-80BE-F206CC559845}"/>
  </hyperlinks>
  <pageMargins left="0.25" right="0.25" top="0.44791666666666669" bottom="0.75" header="0.3" footer="0.3"/>
  <pageSetup scale="62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Table of Contents</vt:lpstr>
      <vt:lpstr>General Public</vt:lpstr>
      <vt:lpstr>Student</vt:lpstr>
      <vt:lpstr>Contractor Vendor Volunteer</vt:lpstr>
      <vt:lpstr>House Officer</vt:lpstr>
      <vt:lpstr>Employee 1</vt:lpstr>
      <vt:lpstr>Employee 2</vt:lpstr>
      <vt:lpstr>Employee 3</vt:lpstr>
      <vt:lpstr>Employee 4</vt:lpstr>
      <vt:lpstr>Employee 5</vt:lpstr>
      <vt:lpstr>Employee 6</vt:lpstr>
      <vt:lpstr>Employee 7</vt:lpstr>
      <vt:lpstr>Departments</vt:lpstr>
      <vt:lpstr>All products and rates</vt:lpstr>
      <vt:lpstr>Maps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 L.</dc:creator>
  <cp:lastModifiedBy>Charlotte L. Barkan</cp:lastModifiedBy>
  <cp:lastPrinted>2026-07-28T22:53:14Z</cp:lastPrinted>
  <dcterms:created xsi:type="dcterms:W3CDTF">2021-08-12T15:10:58Z</dcterms:created>
  <dcterms:modified xsi:type="dcterms:W3CDTF">2026-07-29T14:55:18Z</dcterms:modified>
  <cp:contentStatus/>
</cp:coreProperties>
</file>