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HSU\Rates\FY25\"/>
    </mc:Choice>
  </mc:AlternateContent>
  <xr:revisionPtr revIDLastSave="0" documentId="8_{A8C8D721-9592-4901-87DD-08C48644A907}" xr6:coauthVersionLast="47" xr6:coauthVersionMax="47" xr10:uidLastSave="{00000000-0000-0000-0000-000000000000}"/>
  <bookViews>
    <workbookView xWindow="-98" yWindow="-98" windowWidth="28996" windowHeight="15675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rates'!$A$30:$T$71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9" l="1"/>
  <c r="A12" i="35"/>
  <c r="A27" i="47"/>
  <c r="F27" i="47"/>
  <c r="A25" i="46"/>
  <c r="A26" i="29"/>
  <c r="A27" i="29"/>
  <c r="B27" i="29"/>
  <c r="A28" i="9" a="1"/>
  <c r="A28" i="9" s="1"/>
  <c r="A27" i="9"/>
  <c r="A28" i="38" a="1"/>
  <c r="A28" i="38" s="1"/>
  <c r="A27" i="38"/>
  <c r="A28" i="39" a="1"/>
  <c r="A28" i="39" s="1"/>
  <c r="A27" i="39"/>
  <c r="A28" i="40" a="1"/>
  <c r="A28" i="40" s="1"/>
  <c r="A27" i="40"/>
  <c r="A28" i="41" a="1"/>
  <c r="A28" i="41" s="1"/>
  <c r="A27" i="41"/>
  <c r="A28" i="42" a="1"/>
  <c r="A28" i="42" s="1"/>
  <c r="A27" i="42"/>
  <c r="A27" i="43"/>
  <c r="B29" i="4"/>
  <c r="A28" i="43" a="1"/>
  <c r="A28" i="43" s="1"/>
  <c r="D53" i="36"/>
  <c r="A5" i="36"/>
  <c r="A6" i="36"/>
  <c r="A7" i="36"/>
  <c r="A8" i="36"/>
  <c r="A9" i="36"/>
  <c r="A10" i="36"/>
  <c r="E5" i="36"/>
  <c r="E6" i="36"/>
  <c r="E7" i="36"/>
  <c r="E8" i="36"/>
  <c r="E9" i="36"/>
  <c r="E10" i="36"/>
  <c r="D6" i="36"/>
  <c r="D7" i="36"/>
  <c r="D8" i="36"/>
  <c r="D9" i="36"/>
  <c r="D10" i="36"/>
  <c r="D5" i="36"/>
  <c r="C2" i="36"/>
  <c r="C6" i="36"/>
  <c r="C7" i="36"/>
  <c r="C8" i="36"/>
  <c r="C9" i="36"/>
  <c r="C10" i="36"/>
  <c r="C5" i="36"/>
  <c r="B6" i="36"/>
  <c r="B7" i="36"/>
  <c r="B8" i="36"/>
  <c r="B9" i="36"/>
  <c r="B10" i="36"/>
  <c r="B5" i="36"/>
  <c r="A11" i="36"/>
  <c r="D6" i="35"/>
  <c r="D5" i="35"/>
  <c r="G25" i="47"/>
  <c r="F25" i="47"/>
  <c r="E25" i="47"/>
  <c r="C25" i="47"/>
  <c r="B25" i="47"/>
  <c r="A25" i="47"/>
  <c r="G24" i="47"/>
  <c r="F24" i="47"/>
  <c r="E24" i="47"/>
  <c r="C24" i="47"/>
  <c r="B24" i="47"/>
  <c r="A24" i="47"/>
  <c r="G23" i="47"/>
  <c r="E23" i="47"/>
  <c r="C23" i="47"/>
  <c r="B23" i="47"/>
  <c r="A23" i="47"/>
  <c r="G22" i="47"/>
  <c r="F22" i="47"/>
  <c r="E22" i="47"/>
  <c r="C22" i="47"/>
  <c r="B22" i="47"/>
  <c r="G21" i="47"/>
  <c r="F21" i="47"/>
  <c r="E21" i="47"/>
  <c r="C21" i="47"/>
  <c r="B21" i="47"/>
  <c r="G20" i="47"/>
  <c r="F20" i="47"/>
  <c r="E20" i="47"/>
  <c r="C20" i="47"/>
  <c r="B20" i="47"/>
  <c r="G19" i="47"/>
  <c r="F19" i="47"/>
  <c r="E19" i="47"/>
  <c r="C19" i="47"/>
  <c r="B19" i="47"/>
  <c r="G18" i="47"/>
  <c r="F18" i="47"/>
  <c r="E18" i="47"/>
  <c r="C18" i="47"/>
  <c r="B18" i="47"/>
  <c r="G17" i="47"/>
  <c r="F17" i="47"/>
  <c r="E17" i="47"/>
  <c r="C17" i="47"/>
  <c r="B17" i="47"/>
  <c r="G16" i="47"/>
  <c r="F16" i="47"/>
  <c r="E16" i="47"/>
  <c r="C16" i="47"/>
  <c r="B16" i="47"/>
  <c r="A16" i="47"/>
  <c r="G15" i="47"/>
  <c r="E15" i="47"/>
  <c r="C15" i="47"/>
  <c r="B15" i="47"/>
  <c r="A15" i="47"/>
  <c r="G14" i="47"/>
  <c r="F14" i="47"/>
  <c r="E14" i="47"/>
  <c r="C14" i="47"/>
  <c r="B14" i="47"/>
  <c r="A14" i="47"/>
  <c r="G13" i="47"/>
  <c r="F13" i="47"/>
  <c r="E13" i="47"/>
  <c r="C13" i="47"/>
  <c r="B13" i="47"/>
  <c r="A13" i="47"/>
  <c r="G12" i="47"/>
  <c r="F12" i="47"/>
  <c r="E12" i="47"/>
  <c r="C12" i="47"/>
  <c r="B12" i="47"/>
  <c r="A12" i="47"/>
  <c r="G11" i="47"/>
  <c r="F11" i="47"/>
  <c r="E11" i="47"/>
  <c r="C11" i="47"/>
  <c r="B11" i="47"/>
  <c r="A11" i="47"/>
  <c r="G10" i="47"/>
  <c r="F10" i="47"/>
  <c r="E10" i="47"/>
  <c r="C10" i="47"/>
  <c r="B10" i="47"/>
  <c r="A10" i="47"/>
  <c r="G9" i="47"/>
  <c r="F9" i="47"/>
  <c r="E9" i="47"/>
  <c r="C9" i="47"/>
  <c r="B9" i="47"/>
  <c r="A9" i="47"/>
  <c r="G8" i="47"/>
  <c r="F8" i="47"/>
  <c r="E8" i="47"/>
  <c r="C8" i="47"/>
  <c r="B8" i="47"/>
  <c r="A8" i="47"/>
  <c r="G7" i="47"/>
  <c r="F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E4" i="36"/>
  <c r="H23" i="29"/>
  <c r="H24" i="29"/>
  <c r="H25" i="29"/>
  <c r="H22" i="29"/>
  <c r="H6" i="29"/>
  <c r="H7" i="29"/>
  <c r="H8" i="29"/>
  <c r="H9" i="29"/>
  <c r="H10" i="29"/>
  <c r="H11" i="29"/>
  <c r="H12" i="29"/>
  <c r="H13" i="29"/>
  <c r="H14" i="29"/>
  <c r="H15" i="29"/>
  <c r="H16" i="29"/>
  <c r="H17" i="29"/>
  <c r="H18" i="29"/>
  <c r="H19" i="29"/>
  <c r="H20" i="29"/>
  <c r="H21" i="29"/>
  <c r="H5" i="29"/>
  <c r="F23" i="29"/>
  <c r="F24" i="29"/>
  <c r="F25" i="29"/>
  <c r="E23" i="29"/>
  <c r="E24" i="29"/>
  <c r="E25" i="29"/>
  <c r="E22" i="29"/>
  <c r="G24" i="46"/>
  <c r="F24" i="46"/>
  <c r="E24" i="46"/>
  <c r="C24" i="46"/>
  <c r="B24" i="46"/>
  <c r="A24" i="46"/>
  <c r="G23" i="46"/>
  <c r="F23" i="46"/>
  <c r="E23" i="46"/>
  <c r="C23" i="46"/>
  <c r="B23" i="46"/>
  <c r="A23" i="46"/>
  <c r="G22" i="46"/>
  <c r="F22" i="46"/>
  <c r="E22" i="46"/>
  <c r="C22" i="46"/>
  <c r="B22" i="46"/>
  <c r="A22" i="46"/>
  <c r="G21" i="46"/>
  <c r="E21" i="46"/>
  <c r="C21" i="46"/>
  <c r="B21" i="46"/>
  <c r="A21" i="46"/>
  <c r="G20" i="46"/>
  <c r="F20" i="46"/>
  <c r="E20" i="46"/>
  <c r="C20" i="46"/>
  <c r="B20" i="46"/>
  <c r="G19" i="46"/>
  <c r="F19" i="46"/>
  <c r="E19" i="46"/>
  <c r="C19" i="46"/>
  <c r="B19" i="46"/>
  <c r="G18" i="46"/>
  <c r="F18" i="46"/>
  <c r="E18" i="46"/>
  <c r="C18" i="46"/>
  <c r="B18" i="46"/>
  <c r="G17" i="46"/>
  <c r="F17" i="46"/>
  <c r="E17" i="46"/>
  <c r="C17" i="46"/>
  <c r="B17" i="46"/>
  <c r="G16" i="46"/>
  <c r="F16" i="46"/>
  <c r="E16" i="46"/>
  <c r="C16" i="46"/>
  <c r="B16" i="46"/>
  <c r="A16" i="46"/>
  <c r="G15" i="46"/>
  <c r="E15" i="46"/>
  <c r="C15" i="46"/>
  <c r="B15" i="46"/>
  <c r="A15" i="46"/>
  <c r="G14" i="46"/>
  <c r="F14" i="46"/>
  <c r="E14" i="46"/>
  <c r="C14" i="46"/>
  <c r="B14" i="46"/>
  <c r="A14" i="46"/>
  <c r="G13" i="46"/>
  <c r="F13" i="46"/>
  <c r="E13" i="46"/>
  <c r="C13" i="46"/>
  <c r="B13" i="46"/>
  <c r="A13" i="46"/>
  <c r="G12" i="46"/>
  <c r="F12" i="46"/>
  <c r="E12" i="46"/>
  <c r="C12" i="46"/>
  <c r="B12" i="46"/>
  <c r="A12" i="46"/>
  <c r="G11" i="46"/>
  <c r="F11" i="46"/>
  <c r="E11" i="46"/>
  <c r="C11" i="46"/>
  <c r="B11" i="46"/>
  <c r="A11" i="46"/>
  <c r="G10" i="46"/>
  <c r="F10" i="46"/>
  <c r="E10" i="46"/>
  <c r="C10" i="46"/>
  <c r="B10" i="46"/>
  <c r="A10" i="46"/>
  <c r="G9" i="46"/>
  <c r="F9" i="46"/>
  <c r="E9" i="46"/>
  <c r="C9" i="46"/>
  <c r="B9" i="46"/>
  <c r="A9" i="46"/>
  <c r="G8" i="46"/>
  <c r="F8" i="46"/>
  <c r="E8" i="46"/>
  <c r="C8" i="46"/>
  <c r="B8" i="46"/>
  <c r="A8" i="46"/>
  <c r="G7" i="46"/>
  <c r="F7" i="46"/>
  <c r="E7" i="46"/>
  <c r="C7" i="46"/>
  <c r="B7" i="46"/>
  <c r="A7" i="46"/>
  <c r="G6" i="46"/>
  <c r="E6" i="46"/>
  <c r="C6" i="46"/>
  <c r="B6" i="46"/>
  <c r="A6" i="46"/>
  <c r="G5" i="46"/>
  <c r="E5" i="46"/>
  <c r="C5" i="46"/>
  <c r="B5" i="46"/>
  <c r="A5" i="46"/>
  <c r="G23" i="9"/>
  <c r="G26" i="9"/>
  <c r="G25" i="9"/>
  <c r="G24" i="9"/>
  <c r="A21" i="29"/>
  <c r="F21" i="29"/>
  <c r="E21" i="29"/>
  <c r="C21" i="29"/>
  <c r="B21" i="29"/>
  <c r="F20" i="29"/>
  <c r="E20" i="29"/>
  <c r="C20" i="29"/>
  <c r="B20" i="29"/>
  <c r="F19" i="29"/>
  <c r="E19" i="29"/>
  <c r="C19" i="29"/>
  <c r="B19" i="29"/>
  <c r="F18" i="29"/>
  <c r="E18" i="29"/>
  <c r="C18" i="29"/>
  <c r="B18" i="29"/>
  <c r="F17" i="29"/>
  <c r="E17" i="29"/>
  <c r="C17" i="29"/>
  <c r="B17" i="29"/>
  <c r="F16" i="29"/>
  <c r="E16" i="29"/>
  <c r="C16" i="29"/>
  <c r="B16" i="29"/>
  <c r="A16" i="29"/>
  <c r="E15" i="29"/>
  <c r="C15" i="29"/>
  <c r="B15" i="29"/>
  <c r="A15" i="29"/>
  <c r="F14" i="29"/>
  <c r="E14" i="29"/>
  <c r="C14" i="29"/>
  <c r="B14" i="29"/>
  <c r="A14" i="29"/>
  <c r="F13" i="29"/>
  <c r="E13" i="29"/>
  <c r="C13" i="29"/>
  <c r="B13" i="29"/>
  <c r="A13" i="29"/>
  <c r="F12" i="29"/>
  <c r="E12" i="29"/>
  <c r="C12" i="29"/>
  <c r="B12" i="29"/>
  <c r="A12" i="29"/>
  <c r="F11" i="29"/>
  <c r="E11" i="29"/>
  <c r="C11" i="29"/>
  <c r="B11" i="29"/>
  <c r="A11" i="29"/>
  <c r="F10" i="29"/>
  <c r="E10" i="29"/>
  <c r="C10" i="29"/>
  <c r="B10" i="29"/>
  <c r="A10" i="29"/>
  <c r="F9" i="29"/>
  <c r="E9" i="29"/>
  <c r="C9" i="29"/>
  <c r="B9" i="29"/>
  <c r="A9" i="29"/>
  <c r="F8" i="29"/>
  <c r="E8" i="29"/>
  <c r="C8" i="29"/>
  <c r="B8" i="29"/>
  <c r="A8" i="29"/>
  <c r="F7" i="29"/>
  <c r="E7" i="29"/>
  <c r="C7" i="29"/>
  <c r="B7" i="29"/>
  <c r="A7" i="29"/>
  <c r="E6" i="29"/>
  <c r="C6" i="29"/>
  <c r="B6" i="29"/>
  <c r="A6" i="29"/>
  <c r="E5" i="29"/>
  <c r="C5" i="29"/>
  <c r="B5" i="29"/>
  <c r="A5" i="29"/>
  <c r="F26" i="9"/>
  <c r="E26" i="9"/>
  <c r="C26" i="9"/>
  <c r="B26" i="9"/>
  <c r="A26" i="9"/>
  <c r="F25" i="9"/>
  <c r="E25" i="9"/>
  <c r="C25" i="9"/>
  <c r="B25" i="9"/>
  <c r="A25" i="9"/>
  <c r="F24" i="9"/>
  <c r="E24" i="9"/>
  <c r="C24" i="9"/>
  <c r="B24" i="9"/>
  <c r="A24" i="9"/>
  <c r="E23" i="9"/>
  <c r="C23" i="9"/>
  <c r="B23" i="9"/>
  <c r="A23" i="9"/>
  <c r="G22" i="9"/>
  <c r="F22" i="9"/>
  <c r="E22" i="9"/>
  <c r="C22" i="9"/>
  <c r="B22" i="9"/>
  <c r="G21" i="9"/>
  <c r="F21" i="9"/>
  <c r="E21" i="9"/>
  <c r="C21" i="9"/>
  <c r="B21" i="9"/>
  <c r="G20" i="9"/>
  <c r="F20" i="9"/>
  <c r="E20" i="9"/>
  <c r="C20" i="9"/>
  <c r="B20" i="9"/>
  <c r="G19" i="9"/>
  <c r="F19" i="9"/>
  <c r="E19" i="9"/>
  <c r="C19" i="9"/>
  <c r="B19" i="9"/>
  <c r="G18" i="9"/>
  <c r="F18" i="9"/>
  <c r="E18" i="9"/>
  <c r="C18" i="9"/>
  <c r="B18" i="9"/>
  <c r="G17" i="9"/>
  <c r="F17" i="9"/>
  <c r="E17" i="9"/>
  <c r="C17" i="9"/>
  <c r="B17" i="9"/>
  <c r="G16" i="9"/>
  <c r="F16" i="9"/>
  <c r="E16" i="9"/>
  <c r="C16" i="9"/>
  <c r="B16" i="9"/>
  <c r="A16" i="9"/>
  <c r="G15" i="9"/>
  <c r="E15" i="9"/>
  <c r="C15" i="9"/>
  <c r="B15" i="9"/>
  <c r="A15" i="9"/>
  <c r="G14" i="9"/>
  <c r="F14" i="9"/>
  <c r="E14" i="9"/>
  <c r="C14" i="9"/>
  <c r="B14" i="9"/>
  <c r="A14" i="9"/>
  <c r="G13" i="9"/>
  <c r="F13" i="9"/>
  <c r="E13" i="9"/>
  <c r="C13" i="9"/>
  <c r="B13" i="9"/>
  <c r="A13" i="9"/>
  <c r="G12" i="9"/>
  <c r="F12" i="9"/>
  <c r="E12" i="9"/>
  <c r="C12" i="9"/>
  <c r="B12" i="9"/>
  <c r="A12" i="9"/>
  <c r="G11" i="9"/>
  <c r="F11" i="9"/>
  <c r="E11" i="9"/>
  <c r="C11" i="9"/>
  <c r="B11" i="9"/>
  <c r="A11" i="9"/>
  <c r="G10" i="9"/>
  <c r="F10" i="9"/>
  <c r="E10" i="9"/>
  <c r="C10" i="9"/>
  <c r="B10" i="9"/>
  <c r="A10" i="9"/>
  <c r="G9" i="9"/>
  <c r="F9" i="9"/>
  <c r="E9" i="9"/>
  <c r="C9" i="9"/>
  <c r="B9" i="9"/>
  <c r="A9" i="9"/>
  <c r="G8" i="9"/>
  <c r="F8" i="9"/>
  <c r="E8" i="9"/>
  <c r="C8" i="9"/>
  <c r="B8" i="9"/>
  <c r="A8" i="9"/>
  <c r="G7" i="9"/>
  <c r="F7" i="9"/>
  <c r="E7" i="9"/>
  <c r="C7" i="9"/>
  <c r="B7" i="9"/>
  <c r="A7" i="9"/>
  <c r="G6" i="9"/>
  <c r="E6" i="9"/>
  <c r="C6" i="9"/>
  <c r="B6" i="9"/>
  <c r="A6" i="9"/>
  <c r="G5" i="9"/>
  <c r="E5" i="9"/>
  <c r="C5" i="9"/>
  <c r="B5" i="9"/>
  <c r="A5" i="9"/>
  <c r="G26" i="38"/>
  <c r="F26" i="38"/>
  <c r="E26" i="38"/>
  <c r="C26" i="38"/>
  <c r="B26" i="38"/>
  <c r="A26" i="38"/>
  <c r="G25" i="38"/>
  <c r="F25" i="38"/>
  <c r="E25" i="38"/>
  <c r="C25" i="38"/>
  <c r="B25" i="38"/>
  <c r="A25" i="38"/>
  <c r="G24" i="38"/>
  <c r="F24" i="38"/>
  <c r="E24" i="38"/>
  <c r="C24" i="38"/>
  <c r="B24" i="38"/>
  <c r="A24" i="38"/>
  <c r="G23" i="38"/>
  <c r="E23" i="38"/>
  <c r="C23" i="38"/>
  <c r="B23" i="38"/>
  <c r="A23" i="38"/>
  <c r="G22" i="38"/>
  <c r="F22" i="38"/>
  <c r="E22" i="38"/>
  <c r="C22" i="38"/>
  <c r="B22" i="38"/>
  <c r="G21" i="38"/>
  <c r="F21" i="38"/>
  <c r="E21" i="38"/>
  <c r="C21" i="38"/>
  <c r="B21" i="38"/>
  <c r="G20" i="38"/>
  <c r="F20" i="38"/>
  <c r="E20" i="38"/>
  <c r="C20" i="38"/>
  <c r="B20" i="38"/>
  <c r="G19" i="38"/>
  <c r="F19" i="38"/>
  <c r="E19" i="38"/>
  <c r="C19" i="38"/>
  <c r="B19" i="38"/>
  <c r="G18" i="38"/>
  <c r="F18" i="38"/>
  <c r="E18" i="38"/>
  <c r="C18" i="38"/>
  <c r="B18" i="38"/>
  <c r="G17" i="38"/>
  <c r="F17" i="38"/>
  <c r="E17" i="38"/>
  <c r="C17" i="38"/>
  <c r="B17" i="38"/>
  <c r="G16" i="38"/>
  <c r="F16" i="38"/>
  <c r="E16" i="38"/>
  <c r="C16" i="38"/>
  <c r="B16" i="38"/>
  <c r="A16" i="38"/>
  <c r="G15" i="38"/>
  <c r="E15" i="38"/>
  <c r="C15" i="38"/>
  <c r="B15" i="38"/>
  <c r="A15" i="38"/>
  <c r="G14" i="38"/>
  <c r="F14" i="38"/>
  <c r="E14" i="38"/>
  <c r="C14" i="38"/>
  <c r="B14" i="38"/>
  <c r="A14" i="38"/>
  <c r="G13" i="38"/>
  <c r="F13" i="38"/>
  <c r="E13" i="38"/>
  <c r="C13" i="38"/>
  <c r="B13" i="38"/>
  <c r="A13" i="38"/>
  <c r="G12" i="38"/>
  <c r="F12" i="38"/>
  <c r="E12" i="38"/>
  <c r="C12" i="38"/>
  <c r="B12" i="38"/>
  <c r="A12" i="38"/>
  <c r="G11" i="38"/>
  <c r="F11" i="38"/>
  <c r="E11" i="38"/>
  <c r="C11" i="38"/>
  <c r="B11" i="38"/>
  <c r="A11" i="38"/>
  <c r="G10" i="38"/>
  <c r="F10" i="38"/>
  <c r="E10" i="38"/>
  <c r="C10" i="38"/>
  <c r="B10" i="38"/>
  <c r="A10" i="38"/>
  <c r="G9" i="38"/>
  <c r="F9" i="38"/>
  <c r="E9" i="38"/>
  <c r="C9" i="38"/>
  <c r="B9" i="38"/>
  <c r="A9" i="38"/>
  <c r="G8" i="38"/>
  <c r="F8" i="38"/>
  <c r="E8" i="38"/>
  <c r="C8" i="38"/>
  <c r="B8" i="38"/>
  <c r="A8" i="38"/>
  <c r="G7" i="38"/>
  <c r="F7" i="38"/>
  <c r="E7" i="38"/>
  <c r="C7" i="38"/>
  <c r="B7" i="38"/>
  <c r="A7" i="38"/>
  <c r="G6" i="38"/>
  <c r="E6" i="38"/>
  <c r="C6" i="38"/>
  <c r="B6" i="38"/>
  <c r="A6" i="38"/>
  <c r="G5" i="38"/>
  <c r="E5" i="38"/>
  <c r="C5" i="38"/>
  <c r="B5" i="38"/>
  <c r="A5" i="38"/>
  <c r="G26" i="39"/>
  <c r="F26" i="39"/>
  <c r="E26" i="39"/>
  <c r="C26" i="39"/>
  <c r="B26" i="39"/>
  <c r="A26" i="39"/>
  <c r="G25" i="39"/>
  <c r="F25" i="39"/>
  <c r="E25" i="39"/>
  <c r="C25" i="39"/>
  <c r="B25" i="39"/>
  <c r="A25" i="39"/>
  <c r="G24" i="39"/>
  <c r="F24" i="39"/>
  <c r="E24" i="39"/>
  <c r="C24" i="39"/>
  <c r="B24" i="39"/>
  <c r="A24" i="39"/>
  <c r="G23" i="39"/>
  <c r="E23" i="39"/>
  <c r="C23" i="39"/>
  <c r="B23" i="39"/>
  <c r="A23" i="39"/>
  <c r="G22" i="39"/>
  <c r="F22" i="39"/>
  <c r="E22" i="39"/>
  <c r="C22" i="39"/>
  <c r="B22" i="39"/>
  <c r="G21" i="39"/>
  <c r="F21" i="39"/>
  <c r="E21" i="39"/>
  <c r="C21" i="39"/>
  <c r="B21" i="39"/>
  <c r="G20" i="39"/>
  <c r="F20" i="39"/>
  <c r="E20" i="39"/>
  <c r="C20" i="39"/>
  <c r="B20" i="39"/>
  <c r="G19" i="39"/>
  <c r="F19" i="39"/>
  <c r="E19" i="39"/>
  <c r="C19" i="39"/>
  <c r="B19" i="39"/>
  <c r="G18" i="39"/>
  <c r="F18" i="39"/>
  <c r="E18" i="39"/>
  <c r="C18" i="39"/>
  <c r="B18" i="39"/>
  <c r="G17" i="39"/>
  <c r="F17" i="39"/>
  <c r="E17" i="39"/>
  <c r="C17" i="39"/>
  <c r="B17" i="39"/>
  <c r="G16" i="39"/>
  <c r="F16" i="39"/>
  <c r="E16" i="39"/>
  <c r="C16" i="39"/>
  <c r="B16" i="39"/>
  <c r="A16" i="39"/>
  <c r="G15" i="39"/>
  <c r="E15" i="39"/>
  <c r="C15" i="39"/>
  <c r="B15" i="39"/>
  <c r="A15" i="39"/>
  <c r="G14" i="39"/>
  <c r="F14" i="39"/>
  <c r="E14" i="39"/>
  <c r="C14" i="39"/>
  <c r="B14" i="39"/>
  <c r="A14" i="39"/>
  <c r="G13" i="39"/>
  <c r="F13" i="39"/>
  <c r="E13" i="39"/>
  <c r="C13" i="39"/>
  <c r="B13" i="39"/>
  <c r="A13" i="39"/>
  <c r="G12" i="39"/>
  <c r="F12" i="39"/>
  <c r="E12" i="39"/>
  <c r="C12" i="39"/>
  <c r="B12" i="39"/>
  <c r="A12" i="39"/>
  <c r="G11" i="39"/>
  <c r="F11" i="39"/>
  <c r="E11" i="39"/>
  <c r="C11" i="39"/>
  <c r="B11" i="39"/>
  <c r="A11" i="39"/>
  <c r="G10" i="39"/>
  <c r="F10" i="39"/>
  <c r="E10" i="39"/>
  <c r="C10" i="39"/>
  <c r="B10" i="39"/>
  <c r="A10" i="39"/>
  <c r="G9" i="39"/>
  <c r="F9" i="39"/>
  <c r="E9" i="39"/>
  <c r="C9" i="39"/>
  <c r="B9" i="39"/>
  <c r="A9" i="39"/>
  <c r="G8" i="39"/>
  <c r="F8" i="39"/>
  <c r="E8" i="39"/>
  <c r="C8" i="39"/>
  <c r="B8" i="39"/>
  <c r="A8" i="39"/>
  <c r="G7" i="39"/>
  <c r="F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26" i="40"/>
  <c r="F26" i="40"/>
  <c r="E26" i="40"/>
  <c r="C26" i="40"/>
  <c r="B26" i="40"/>
  <c r="A26" i="40"/>
  <c r="G25" i="40"/>
  <c r="F25" i="40"/>
  <c r="E25" i="40"/>
  <c r="C25" i="40"/>
  <c r="B25" i="40"/>
  <c r="A25" i="40"/>
  <c r="G24" i="40"/>
  <c r="F24" i="40"/>
  <c r="E24" i="40"/>
  <c r="C24" i="40"/>
  <c r="B24" i="40"/>
  <c r="A24" i="40"/>
  <c r="G23" i="40"/>
  <c r="E23" i="40"/>
  <c r="C23" i="40"/>
  <c r="B23" i="40"/>
  <c r="A23" i="40"/>
  <c r="G22" i="40"/>
  <c r="F22" i="40"/>
  <c r="E22" i="40"/>
  <c r="C22" i="40"/>
  <c r="B22" i="40"/>
  <c r="G21" i="40"/>
  <c r="F21" i="40"/>
  <c r="E21" i="40"/>
  <c r="C21" i="40"/>
  <c r="B21" i="40"/>
  <c r="G20" i="40"/>
  <c r="F20" i="40"/>
  <c r="E20" i="40"/>
  <c r="C20" i="40"/>
  <c r="B20" i="40"/>
  <c r="G19" i="40"/>
  <c r="F19" i="40"/>
  <c r="E19" i="40"/>
  <c r="C19" i="40"/>
  <c r="B19" i="40"/>
  <c r="G18" i="40"/>
  <c r="F18" i="40"/>
  <c r="E18" i="40"/>
  <c r="C18" i="40"/>
  <c r="B18" i="40"/>
  <c r="G17" i="40"/>
  <c r="F17" i="40"/>
  <c r="E17" i="40"/>
  <c r="C17" i="40"/>
  <c r="B17" i="40"/>
  <c r="G16" i="40"/>
  <c r="F16" i="40"/>
  <c r="E16" i="40"/>
  <c r="C16" i="40"/>
  <c r="B16" i="40"/>
  <c r="A16" i="40"/>
  <c r="G15" i="40"/>
  <c r="E15" i="40"/>
  <c r="C15" i="40"/>
  <c r="B15" i="40"/>
  <c r="A15" i="40"/>
  <c r="G14" i="40"/>
  <c r="F14" i="40"/>
  <c r="E14" i="40"/>
  <c r="C14" i="40"/>
  <c r="B14" i="40"/>
  <c r="A14" i="40"/>
  <c r="G13" i="40"/>
  <c r="F13" i="40"/>
  <c r="E13" i="40"/>
  <c r="C13" i="40"/>
  <c r="B13" i="40"/>
  <c r="A13" i="40"/>
  <c r="G12" i="40"/>
  <c r="F12" i="40"/>
  <c r="E12" i="40"/>
  <c r="C12" i="40"/>
  <c r="B12" i="40"/>
  <c r="A12" i="40"/>
  <c r="G11" i="40"/>
  <c r="F11" i="40"/>
  <c r="E11" i="40"/>
  <c r="C11" i="40"/>
  <c r="B11" i="40"/>
  <c r="A11" i="40"/>
  <c r="G10" i="40"/>
  <c r="F10" i="40"/>
  <c r="E10" i="40"/>
  <c r="C10" i="40"/>
  <c r="B10" i="40"/>
  <c r="A10" i="40"/>
  <c r="G9" i="40"/>
  <c r="F9" i="40"/>
  <c r="E9" i="40"/>
  <c r="C9" i="40"/>
  <c r="B9" i="40"/>
  <c r="A9" i="40"/>
  <c r="G8" i="40"/>
  <c r="F8" i="40"/>
  <c r="E8" i="40"/>
  <c r="C8" i="40"/>
  <c r="B8" i="40"/>
  <c r="A8" i="40"/>
  <c r="G7" i="40"/>
  <c r="F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6" i="41"/>
  <c r="F26" i="41"/>
  <c r="E26" i="41"/>
  <c r="C26" i="41"/>
  <c r="B26" i="41"/>
  <c r="A26" i="41"/>
  <c r="G25" i="41"/>
  <c r="F25" i="41"/>
  <c r="E25" i="41"/>
  <c r="C25" i="41"/>
  <c r="B25" i="41"/>
  <c r="A25" i="41"/>
  <c r="G24" i="41"/>
  <c r="F24" i="41"/>
  <c r="E24" i="41"/>
  <c r="C24" i="41"/>
  <c r="B24" i="41"/>
  <c r="A24" i="41"/>
  <c r="G23" i="41"/>
  <c r="E23" i="41"/>
  <c r="C23" i="41"/>
  <c r="B23" i="41"/>
  <c r="A23" i="41"/>
  <c r="G22" i="41"/>
  <c r="F22" i="41"/>
  <c r="E22" i="41"/>
  <c r="C22" i="41"/>
  <c r="B22" i="41"/>
  <c r="G21" i="41"/>
  <c r="F21" i="41"/>
  <c r="E21" i="41"/>
  <c r="C21" i="41"/>
  <c r="B21" i="41"/>
  <c r="G20" i="41"/>
  <c r="F20" i="41"/>
  <c r="E20" i="41"/>
  <c r="C20" i="41"/>
  <c r="B20" i="41"/>
  <c r="G19" i="41"/>
  <c r="F19" i="41"/>
  <c r="E19" i="41"/>
  <c r="C19" i="41"/>
  <c r="B19" i="41"/>
  <c r="G18" i="41"/>
  <c r="F18" i="41"/>
  <c r="E18" i="41"/>
  <c r="C18" i="41"/>
  <c r="B18" i="41"/>
  <c r="G17" i="41"/>
  <c r="F17" i="41"/>
  <c r="E17" i="41"/>
  <c r="C17" i="41"/>
  <c r="B17" i="41"/>
  <c r="G16" i="41"/>
  <c r="F16" i="41"/>
  <c r="E16" i="41"/>
  <c r="C16" i="41"/>
  <c r="B16" i="41"/>
  <c r="A16" i="41"/>
  <c r="G15" i="41"/>
  <c r="E15" i="41"/>
  <c r="C15" i="41"/>
  <c r="B15" i="41"/>
  <c r="A15" i="41"/>
  <c r="G14" i="41"/>
  <c r="F14" i="41"/>
  <c r="E14" i="41"/>
  <c r="C14" i="41"/>
  <c r="B14" i="41"/>
  <c r="A14" i="41"/>
  <c r="G13" i="41"/>
  <c r="F13" i="41"/>
  <c r="E13" i="41"/>
  <c r="C13" i="41"/>
  <c r="B13" i="41"/>
  <c r="A13" i="41"/>
  <c r="G12" i="41"/>
  <c r="F12" i="41"/>
  <c r="E12" i="41"/>
  <c r="C12" i="41"/>
  <c r="B12" i="41"/>
  <c r="A12" i="41"/>
  <c r="G11" i="41"/>
  <c r="F11" i="41"/>
  <c r="E11" i="41"/>
  <c r="C11" i="41"/>
  <c r="B11" i="41"/>
  <c r="A11" i="41"/>
  <c r="G10" i="41"/>
  <c r="F10" i="41"/>
  <c r="E10" i="41"/>
  <c r="C10" i="41"/>
  <c r="B10" i="41"/>
  <c r="A10" i="41"/>
  <c r="G9" i="41"/>
  <c r="F9" i="41"/>
  <c r="E9" i="41"/>
  <c r="C9" i="41"/>
  <c r="B9" i="41"/>
  <c r="A9" i="41"/>
  <c r="G8" i="41"/>
  <c r="F8" i="41"/>
  <c r="E8" i="41"/>
  <c r="C8" i="41"/>
  <c r="B8" i="41"/>
  <c r="A8" i="41"/>
  <c r="G7" i="41"/>
  <c r="F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6" i="42"/>
  <c r="F26" i="42"/>
  <c r="E26" i="42"/>
  <c r="C26" i="42"/>
  <c r="B26" i="42"/>
  <c r="A26" i="42"/>
  <c r="G25" i="42"/>
  <c r="F25" i="42"/>
  <c r="E25" i="42"/>
  <c r="C25" i="42"/>
  <c r="B25" i="42"/>
  <c r="A25" i="42"/>
  <c r="G24" i="42"/>
  <c r="F24" i="42"/>
  <c r="E24" i="42"/>
  <c r="C24" i="42"/>
  <c r="B24" i="42"/>
  <c r="A24" i="42"/>
  <c r="G23" i="42"/>
  <c r="E23" i="42"/>
  <c r="C23" i="42"/>
  <c r="B23" i="42"/>
  <c r="A23" i="42"/>
  <c r="G22" i="42"/>
  <c r="F22" i="42"/>
  <c r="E22" i="42"/>
  <c r="C22" i="42"/>
  <c r="B22" i="42"/>
  <c r="G21" i="42"/>
  <c r="F21" i="42"/>
  <c r="E21" i="42"/>
  <c r="C21" i="42"/>
  <c r="B21" i="42"/>
  <c r="G20" i="42"/>
  <c r="F20" i="42"/>
  <c r="E20" i="42"/>
  <c r="C20" i="42"/>
  <c r="B20" i="42"/>
  <c r="G19" i="42"/>
  <c r="F19" i="42"/>
  <c r="E19" i="42"/>
  <c r="C19" i="42"/>
  <c r="B19" i="42"/>
  <c r="G18" i="42"/>
  <c r="F18" i="42"/>
  <c r="E18" i="42"/>
  <c r="C18" i="42"/>
  <c r="B18" i="42"/>
  <c r="G17" i="42"/>
  <c r="F17" i="42"/>
  <c r="E17" i="42"/>
  <c r="C17" i="42"/>
  <c r="B17" i="42"/>
  <c r="G16" i="42"/>
  <c r="F16" i="42"/>
  <c r="E16" i="42"/>
  <c r="C16" i="42"/>
  <c r="B16" i="42"/>
  <c r="A16" i="42"/>
  <c r="G15" i="42"/>
  <c r="E15" i="42"/>
  <c r="C15" i="42"/>
  <c r="B15" i="42"/>
  <c r="A15" i="42"/>
  <c r="G14" i="42"/>
  <c r="F14" i="42"/>
  <c r="E14" i="42"/>
  <c r="C14" i="42"/>
  <c r="B14" i="42"/>
  <c r="A14" i="42"/>
  <c r="G13" i="42"/>
  <c r="F13" i="42"/>
  <c r="E13" i="42"/>
  <c r="C13" i="42"/>
  <c r="B13" i="42"/>
  <c r="A13" i="42"/>
  <c r="G12" i="42"/>
  <c r="F12" i="42"/>
  <c r="E12" i="42"/>
  <c r="C12" i="42"/>
  <c r="B12" i="42"/>
  <c r="A12" i="42"/>
  <c r="G11" i="42"/>
  <c r="F11" i="42"/>
  <c r="E11" i="42"/>
  <c r="C11" i="42"/>
  <c r="B11" i="42"/>
  <c r="A11" i="42"/>
  <c r="G10" i="42"/>
  <c r="F10" i="42"/>
  <c r="E10" i="42"/>
  <c r="C10" i="42"/>
  <c r="B10" i="42"/>
  <c r="A10" i="42"/>
  <c r="G9" i="42"/>
  <c r="F9" i="42"/>
  <c r="E9" i="42"/>
  <c r="C9" i="42"/>
  <c r="B9" i="42"/>
  <c r="A9" i="42"/>
  <c r="G8" i="42"/>
  <c r="F8" i="42"/>
  <c r="E8" i="42"/>
  <c r="C8" i="42"/>
  <c r="B8" i="42"/>
  <c r="A8" i="42"/>
  <c r="G7" i="42"/>
  <c r="F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A23" i="43"/>
  <c r="A15" i="43"/>
  <c r="A16" i="43"/>
  <c r="A24" i="43"/>
  <c r="A25" i="43"/>
  <c r="A26" i="43"/>
  <c r="F7" i="43"/>
  <c r="F8" i="43"/>
  <c r="F9" i="43"/>
  <c r="F10" i="43"/>
  <c r="F11" i="43"/>
  <c r="F12" i="43"/>
  <c r="F13" i="43"/>
  <c r="F14" i="43"/>
  <c r="F16" i="43"/>
  <c r="F17" i="43"/>
  <c r="F18" i="43"/>
  <c r="F19" i="43"/>
  <c r="F20" i="43"/>
  <c r="F21" i="43"/>
  <c r="F22" i="43"/>
  <c r="F24" i="43"/>
  <c r="F25" i="43"/>
  <c r="F26" i="43"/>
  <c r="B25" i="43"/>
  <c r="B26" i="43"/>
  <c r="B24" i="43"/>
  <c r="B17" i="43"/>
  <c r="B18" i="43"/>
  <c r="B19" i="43"/>
  <c r="B20" i="43"/>
  <c r="B21" i="43"/>
  <c r="B22" i="43"/>
  <c r="B16" i="43"/>
  <c r="B7" i="43"/>
  <c r="B8" i="43"/>
  <c r="B9" i="43"/>
  <c r="B10" i="43"/>
  <c r="B11" i="43"/>
  <c r="B12" i="43"/>
  <c r="B13" i="43"/>
  <c r="B14" i="43"/>
  <c r="B6" i="43"/>
  <c r="A6" i="43"/>
  <c r="A31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C8" i="43"/>
  <c r="E8" i="43"/>
  <c r="G8" i="43"/>
  <c r="A8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B15" i="43"/>
  <c r="B23" i="43"/>
  <c r="G7" i="43"/>
  <c r="G6" i="43"/>
  <c r="G5" i="43"/>
  <c r="C2" i="35"/>
  <c r="F3" i="8"/>
  <c r="B2" i="47"/>
  <c r="B2" i="46"/>
  <c r="B2" i="29"/>
  <c r="B2" i="9"/>
  <c r="B2" i="38"/>
  <c r="B2" i="39"/>
  <c r="B2" i="40"/>
  <c r="B2" i="41"/>
  <c r="B2" i="42"/>
  <c r="B2" i="43"/>
  <c r="B2" i="4"/>
  <c r="D27" i="38"/>
  <c r="C25" i="46"/>
  <c r="Q66" i="4" l="1"/>
  <c r="D57" i="29"/>
  <c r="D37" i="29"/>
  <c r="D36" i="29"/>
  <c r="C57" i="29"/>
  <c r="C37" i="29"/>
  <c r="C36" i="29"/>
  <c r="C30" i="29"/>
  <c r="A23" i="29"/>
  <c r="B23" i="29"/>
  <c r="C23" i="29"/>
  <c r="B25" i="29"/>
  <c r="B24" i="29"/>
  <c r="A24" i="29"/>
  <c r="A25" i="29"/>
  <c r="B41" i="35"/>
  <c r="A28" i="46"/>
  <c r="B28" i="46"/>
  <c r="C28" i="46"/>
  <c r="E28" i="46"/>
  <c r="A29" i="46"/>
  <c r="B29" i="46"/>
  <c r="C29" i="46"/>
  <c r="D29" i="46"/>
  <c r="E29" i="46"/>
  <c r="A30" i="46"/>
  <c r="B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A44" i="46"/>
  <c r="C44" i="46"/>
  <c r="D44" i="46"/>
  <c r="E44" i="46"/>
  <c r="A45" i="46"/>
  <c r="C45" i="46"/>
  <c r="D45" i="46"/>
  <c r="E45" i="46"/>
  <c r="A22" i="29"/>
  <c r="B33" i="9"/>
  <c r="D62" i="43"/>
  <c r="E33" i="29" l="1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E61" i="29"/>
  <c r="F61" i="29"/>
  <c r="G61" i="29"/>
  <c r="F32" i="29"/>
  <c r="G32" i="29"/>
  <c r="E32" i="29"/>
  <c r="A33" i="35" l="1"/>
  <c r="C33" i="35"/>
  <c r="D33" i="35"/>
  <c r="E33" i="35"/>
  <c r="A46" i="47"/>
  <c r="C46" i="47"/>
  <c r="D46" i="47"/>
  <c r="E46" i="47"/>
  <c r="A47" i="46"/>
  <c r="C47" i="46"/>
  <c r="D47" i="46"/>
  <c r="E47" i="46"/>
  <c r="A49" i="29"/>
  <c r="H49" i="29"/>
  <c r="I49" i="29"/>
  <c r="J49" i="29"/>
  <c r="C11" i="36"/>
  <c r="D4" i="36"/>
  <c r="C4" i="36"/>
  <c r="B4" i="36"/>
  <c r="A4" i="36"/>
  <c r="B32" i="36"/>
  <c r="C51" i="41" l="1"/>
  <c r="H50" i="42"/>
  <c r="G50" i="42"/>
  <c r="F50" i="42"/>
  <c r="E50" i="42"/>
  <c r="D50" i="42"/>
  <c r="A50" i="41"/>
  <c r="H51" i="41"/>
  <c r="G51" i="41"/>
  <c r="F51" i="41"/>
  <c r="E51" i="41"/>
  <c r="D51" i="41"/>
  <c r="H50" i="40"/>
  <c r="G50" i="40"/>
  <c r="F50" i="40"/>
  <c r="E50" i="40"/>
  <c r="D50" i="40"/>
  <c r="E59" i="46" l="1"/>
  <c r="J61" i="29"/>
  <c r="F62" i="9"/>
  <c r="F62" i="38"/>
  <c r="F62" i="39"/>
  <c r="F62" i="40"/>
  <c r="F62" i="41"/>
  <c r="F62" i="42"/>
  <c r="F62" i="43"/>
  <c r="E45" i="36"/>
  <c r="D38" i="36"/>
  <c r="E55" i="43"/>
  <c r="E55" i="42"/>
  <c r="I65" i="29"/>
  <c r="F65" i="29"/>
  <c r="E64" i="29"/>
  <c r="H65" i="29"/>
  <c r="K62" i="29"/>
  <c r="F64" i="29"/>
  <c r="E65" i="29"/>
  <c r="E63" i="29"/>
  <c r="E62" i="29"/>
  <c r="C65" i="29"/>
  <c r="C64" i="29"/>
  <c r="C63" i="29"/>
  <c r="H65" i="43"/>
  <c r="G65" i="43"/>
  <c r="F65" i="43"/>
  <c r="C65" i="43"/>
  <c r="A65" i="43"/>
  <c r="H64" i="43"/>
  <c r="F64" i="43"/>
  <c r="C64" i="43"/>
  <c r="B64" i="43"/>
  <c r="A64" i="43"/>
  <c r="H63" i="43"/>
  <c r="F63" i="43"/>
  <c r="C63" i="43"/>
  <c r="B63" i="43"/>
  <c r="A63" i="43"/>
  <c r="H65" i="42"/>
  <c r="G65" i="42"/>
  <c r="F65" i="42"/>
  <c r="C65" i="42"/>
  <c r="A65" i="42"/>
  <c r="H64" i="42"/>
  <c r="F64" i="42"/>
  <c r="C64" i="42"/>
  <c r="B64" i="42"/>
  <c r="A64" i="42"/>
  <c r="H63" i="42"/>
  <c r="F63" i="42"/>
  <c r="C63" i="42"/>
  <c r="B63" i="42"/>
  <c r="A63" i="42"/>
  <c r="H65" i="41"/>
  <c r="G65" i="41"/>
  <c r="F65" i="41"/>
  <c r="C65" i="41"/>
  <c r="A65" i="41"/>
  <c r="H64" i="41"/>
  <c r="F64" i="41"/>
  <c r="C64" i="41"/>
  <c r="B64" i="41"/>
  <c r="A64" i="41"/>
  <c r="H63" i="41"/>
  <c r="F63" i="41"/>
  <c r="C63" i="41"/>
  <c r="B63" i="41"/>
  <c r="A63" i="41"/>
  <c r="H65" i="40"/>
  <c r="G65" i="40"/>
  <c r="F65" i="40"/>
  <c r="C65" i="40"/>
  <c r="A65" i="40"/>
  <c r="H64" i="40"/>
  <c r="F64" i="40"/>
  <c r="C64" i="40"/>
  <c r="B64" i="40"/>
  <c r="A64" i="40"/>
  <c r="H63" i="40"/>
  <c r="F63" i="40"/>
  <c r="C63" i="40"/>
  <c r="B63" i="40"/>
  <c r="A63" i="40"/>
  <c r="H65" i="39"/>
  <c r="G65" i="39"/>
  <c r="F65" i="39"/>
  <c r="C65" i="39"/>
  <c r="A65" i="39"/>
  <c r="H64" i="39"/>
  <c r="F64" i="39"/>
  <c r="C64" i="39"/>
  <c r="B64" i="39"/>
  <c r="A64" i="39"/>
  <c r="H63" i="39"/>
  <c r="F63" i="39"/>
  <c r="C63" i="39"/>
  <c r="B63" i="39"/>
  <c r="A63" i="39"/>
  <c r="H65" i="38"/>
  <c r="G65" i="38"/>
  <c r="F65" i="38"/>
  <c r="C65" i="38"/>
  <c r="A65" i="38"/>
  <c r="H64" i="38"/>
  <c r="F64" i="38"/>
  <c r="C64" i="38"/>
  <c r="B64" i="38"/>
  <c r="A64" i="38"/>
  <c r="H63" i="38"/>
  <c r="F63" i="38"/>
  <c r="C63" i="38"/>
  <c r="B63" i="38"/>
  <c r="A63" i="38"/>
  <c r="F33" i="36" l="1"/>
  <c r="D33" i="36"/>
  <c r="E33" i="36"/>
  <c r="C33" i="36"/>
  <c r="C34" i="36"/>
  <c r="D34" i="36"/>
  <c r="E34" i="36"/>
  <c r="A33" i="36"/>
  <c r="D50" i="43"/>
  <c r="E50" i="43"/>
  <c r="F50" i="43"/>
  <c r="G50" i="43"/>
  <c r="H50" i="43"/>
  <c r="C50" i="43"/>
  <c r="A50" i="43"/>
  <c r="A50" i="42"/>
  <c r="A51" i="41"/>
  <c r="A50" i="40"/>
  <c r="C50" i="42"/>
  <c r="C50" i="40"/>
  <c r="D49" i="39"/>
  <c r="E49" i="39"/>
  <c r="F49" i="39"/>
  <c r="C50" i="39"/>
  <c r="H50" i="39"/>
  <c r="G50" i="39"/>
  <c r="F50" i="39"/>
  <c r="E50" i="39"/>
  <c r="D50" i="39"/>
  <c r="A50" i="39"/>
  <c r="C50" i="38"/>
  <c r="H50" i="38"/>
  <c r="G50" i="38"/>
  <c r="F50" i="38"/>
  <c r="E50" i="38"/>
  <c r="D50" i="38"/>
  <c r="A50" i="38"/>
  <c r="A50" i="9"/>
  <c r="C50" i="9"/>
  <c r="D50" i="9"/>
  <c r="E50" i="9"/>
  <c r="F50" i="9"/>
  <c r="G50" i="9"/>
  <c r="H50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1" i="9"/>
  <c r="C52" i="9"/>
  <c r="C53" i="9"/>
  <c r="C54" i="9"/>
  <c r="C55" i="9"/>
  <c r="C56" i="9"/>
  <c r="C57" i="9"/>
  <c r="C58" i="9"/>
  <c r="C59" i="9"/>
  <c r="C60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49" i="9"/>
  <c r="E49" i="9"/>
  <c r="F49" i="9"/>
  <c r="G49" i="9"/>
  <c r="H49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F54" i="9"/>
  <c r="G54" i="9"/>
  <c r="H54" i="9"/>
  <c r="D55" i="9"/>
  <c r="E55" i="9"/>
  <c r="G55" i="9"/>
  <c r="H55" i="9"/>
  <c r="I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D60" i="9"/>
  <c r="E60" i="9"/>
  <c r="F60" i="9"/>
  <c r="G60" i="9"/>
  <c r="H60" i="9"/>
  <c r="I60" i="9"/>
  <c r="C61" i="9"/>
  <c r="D61" i="9"/>
  <c r="E61" i="9"/>
  <c r="G61" i="9"/>
  <c r="H61" i="9"/>
  <c r="I61" i="9"/>
  <c r="C62" i="9"/>
  <c r="D62" i="9"/>
  <c r="E62" i="9"/>
  <c r="G62" i="9"/>
  <c r="H62" i="9"/>
  <c r="I62" i="9"/>
  <c r="C32" i="9"/>
  <c r="D32" i="9"/>
  <c r="E32" i="9"/>
  <c r="F32" i="9"/>
  <c r="G32" i="9"/>
  <c r="H32" i="9"/>
  <c r="G65" i="9"/>
  <c r="F65" i="9"/>
  <c r="F64" i="9"/>
  <c r="F63" i="9"/>
  <c r="C65" i="9"/>
  <c r="C64" i="9"/>
  <c r="C63" i="9"/>
  <c r="B65" i="29"/>
  <c r="A65" i="29"/>
  <c r="F32" i="40" l="1"/>
  <c r="C12" i="35"/>
  <c r="C6" i="35" l="1"/>
  <c r="B6" i="35"/>
  <c r="A6" i="35"/>
  <c r="D22" i="8"/>
  <c r="D21" i="8"/>
  <c r="D20" i="8"/>
  <c r="D19" i="8"/>
  <c r="D18" i="8"/>
  <c r="D17" i="8"/>
  <c r="D16" i="8"/>
  <c r="J31" i="29"/>
  <c r="I31" i="29"/>
  <c r="H31" i="29"/>
  <c r="J33" i="29"/>
  <c r="G31" i="29"/>
  <c r="F31" i="29"/>
  <c r="E31" i="29"/>
  <c r="B31" i="29"/>
  <c r="A31" i="29"/>
  <c r="H26" i="29"/>
  <c r="F27" i="29"/>
  <c r="G27" i="29"/>
  <c r="E27" i="29"/>
  <c r="B29" i="29"/>
  <c r="A29" i="29"/>
  <c r="H29" i="29"/>
  <c r="J28" i="29"/>
  <c r="C25" i="29"/>
  <c r="C24" i="29"/>
  <c r="C22" i="29"/>
  <c r="B22" i="29"/>
  <c r="C4" i="29"/>
  <c r="A4" i="29"/>
  <c r="A2" i="29"/>
  <c r="F32" i="43"/>
  <c r="E32" i="43"/>
  <c r="F32" i="42"/>
  <c r="E32" i="42"/>
  <c r="F32" i="41"/>
  <c r="E32" i="41"/>
  <c r="E32" i="40"/>
  <c r="F32" i="39"/>
  <c r="E32" i="39"/>
  <c r="E33" i="39"/>
  <c r="E32" i="38"/>
  <c r="H32" i="38"/>
  <c r="H32" i="39"/>
  <c r="H32" i="40"/>
  <c r="H32" i="41"/>
  <c r="H32" i="42"/>
  <c r="H32" i="43"/>
  <c r="C32" i="43"/>
  <c r="C32" i="42"/>
  <c r="C32" i="41"/>
  <c r="H64" i="9"/>
  <c r="H65" i="9"/>
  <c r="A64" i="9"/>
  <c r="A65" i="9"/>
  <c r="H63" i="9"/>
  <c r="G32" i="43"/>
  <c r="D32" i="43"/>
  <c r="B32" i="43"/>
  <c r="A32" i="43"/>
  <c r="G32" i="42"/>
  <c r="D32" i="42"/>
  <c r="B32" i="42"/>
  <c r="A32" i="42"/>
  <c r="G32" i="41"/>
  <c r="D32" i="41"/>
  <c r="B32" i="41"/>
  <c r="A32" i="41"/>
  <c r="G32" i="40"/>
  <c r="D32" i="40"/>
  <c r="C32" i="40"/>
  <c r="B32" i="40"/>
  <c r="A32" i="40"/>
  <c r="G32" i="39"/>
  <c r="D32" i="39"/>
  <c r="C32" i="39"/>
  <c r="B32" i="39"/>
  <c r="A32" i="39"/>
  <c r="G32" i="38"/>
  <c r="F32" i="38"/>
  <c r="D32" i="38"/>
  <c r="C32" i="38"/>
  <c r="A32" i="38"/>
  <c r="B32" i="9"/>
  <c r="A32" i="9"/>
  <c r="E14" i="43"/>
  <c r="C14" i="43"/>
  <c r="A14" i="43"/>
  <c r="E13" i="43"/>
  <c r="C13" i="43"/>
  <c r="A13" i="43"/>
  <c r="E12" i="43"/>
  <c r="C12" i="43"/>
  <c r="A12" i="43"/>
  <c r="E11" i="43"/>
  <c r="C11" i="43"/>
  <c r="A11" i="43"/>
  <c r="E10" i="43"/>
  <c r="C10" i="43"/>
  <c r="A10" i="43"/>
  <c r="E9" i="43"/>
  <c r="C9" i="43"/>
  <c r="A9" i="43"/>
  <c r="E7" i="43"/>
  <c r="C7" i="43"/>
  <c r="A7" i="43"/>
  <c r="E6" i="43"/>
  <c r="C6" i="43"/>
  <c r="E5" i="43"/>
  <c r="C5" i="43"/>
  <c r="B5" i="43"/>
  <c r="A5" i="43"/>
  <c r="D27" i="43"/>
  <c r="D27" i="42"/>
  <c r="D27" i="41"/>
  <c r="D27" i="40"/>
  <c r="G28" i="43"/>
  <c r="G28" i="42"/>
  <c r="G28" i="41"/>
  <c r="G28" i="40"/>
  <c r="G28" i="39"/>
  <c r="G28" i="38"/>
  <c r="D27" i="39"/>
  <c r="G28" i="9"/>
  <c r="F2" i="43"/>
  <c r="F2" i="42"/>
  <c r="F2" i="41"/>
  <c r="F2" i="40"/>
  <c r="F2" i="39"/>
  <c r="F2" i="38"/>
  <c r="F2" i="9"/>
  <c r="H28" i="8" l="1"/>
  <c r="F42" i="47" l="1"/>
  <c r="F54" i="47"/>
  <c r="C47" i="47"/>
  <c r="D47" i="47"/>
  <c r="E47" i="47"/>
  <c r="A47" i="47"/>
  <c r="A50" i="36" l="1"/>
  <c r="A51" i="36"/>
  <c r="A52" i="36"/>
  <c r="A53" i="36"/>
  <c r="A49" i="36"/>
  <c r="A48" i="46" l="1"/>
  <c r="C48" i="46"/>
  <c r="D48" i="46"/>
  <c r="E48" i="46"/>
  <c r="K54" i="29" l="1"/>
  <c r="A50" i="29"/>
  <c r="H50" i="29"/>
  <c r="I50" i="29"/>
  <c r="J50" i="29"/>
  <c r="C50" i="41"/>
  <c r="D50" i="41"/>
  <c r="E50" i="41"/>
  <c r="F50" i="41"/>
  <c r="G50" i="41"/>
  <c r="H50" i="41"/>
  <c r="C51" i="43"/>
  <c r="D51" i="43"/>
  <c r="E51" i="43"/>
  <c r="F51" i="43"/>
  <c r="G51" i="43"/>
  <c r="H51" i="43"/>
  <c r="D51" i="42"/>
  <c r="E51" i="42"/>
  <c r="F51" i="42"/>
  <c r="G51" i="42"/>
  <c r="H51" i="42"/>
  <c r="C51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D48" i="36"/>
  <c r="D50" i="36"/>
  <c r="D51" i="36"/>
  <c r="D52" i="36"/>
  <c r="D49" i="36"/>
  <c r="B50" i="36"/>
  <c r="B51" i="36"/>
  <c r="B52" i="36"/>
  <c r="B53" i="36"/>
  <c r="B49" i="36"/>
  <c r="A34" i="36"/>
  <c r="A51" i="43"/>
  <c r="A51" i="42"/>
  <c r="I55" i="43"/>
  <c r="I55" i="42"/>
  <c r="I55" i="41"/>
  <c r="I55" i="40"/>
  <c r="E51" i="40"/>
  <c r="F51" i="40"/>
  <c r="A51" i="40"/>
  <c r="C51" i="40"/>
  <c r="D51" i="40"/>
  <c r="G51" i="40"/>
  <c r="H51" i="40"/>
  <c r="A51" i="39" l="1"/>
  <c r="C51" i="39"/>
  <c r="D51" i="39"/>
  <c r="E51" i="39"/>
  <c r="F51" i="39"/>
  <c r="G51" i="39"/>
  <c r="H51" i="39"/>
  <c r="I55" i="39"/>
  <c r="H55" i="39"/>
  <c r="G55" i="39"/>
  <c r="E55" i="39"/>
  <c r="D55" i="39"/>
  <c r="C55" i="39"/>
  <c r="A55" i="39"/>
  <c r="I55" i="38"/>
  <c r="H55" i="38"/>
  <c r="G55" i="38"/>
  <c r="E55" i="38"/>
  <c r="D55" i="38"/>
  <c r="C55" i="38"/>
  <c r="A55" i="38"/>
  <c r="A51" i="38"/>
  <c r="C51" i="38"/>
  <c r="D51" i="38"/>
  <c r="E51" i="38"/>
  <c r="F51" i="38"/>
  <c r="G51" i="38"/>
  <c r="H51" i="38"/>
  <c r="F38" i="36"/>
  <c r="A51" i="9"/>
  <c r="E15" i="35" l="1"/>
  <c r="E55" i="47"/>
  <c r="D55" i="47"/>
  <c r="C55" i="47"/>
  <c r="A55" i="47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5" i="47"/>
  <c r="D45" i="47"/>
  <c r="C45" i="47"/>
  <c r="B45" i="47"/>
  <c r="A45" i="47"/>
  <c r="E44" i="47"/>
  <c r="D44" i="47"/>
  <c r="C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B29" i="47"/>
  <c r="A29" i="47"/>
  <c r="E28" i="47"/>
  <c r="D28" i="47"/>
  <c r="C28" i="47"/>
  <c r="B28" i="47"/>
  <c r="A28" i="47"/>
  <c r="E27" i="47"/>
  <c r="C27" i="47"/>
  <c r="B27" i="47"/>
  <c r="A4" i="47"/>
  <c r="F59" i="46"/>
  <c r="D59" i="46"/>
  <c r="C59" i="46"/>
  <c r="A59" i="46"/>
  <c r="F58" i="46"/>
  <c r="D58" i="46"/>
  <c r="C58" i="46"/>
  <c r="A58" i="46"/>
  <c r="F57" i="46"/>
  <c r="E57" i="46"/>
  <c r="D57" i="46"/>
  <c r="C57" i="46"/>
  <c r="B57" i="46"/>
  <c r="A57" i="46"/>
  <c r="E56" i="46"/>
  <c r="D56" i="46"/>
  <c r="C56" i="46"/>
  <c r="A56" i="46"/>
  <c r="E55" i="46"/>
  <c r="D55" i="46"/>
  <c r="C55" i="46"/>
  <c r="A55" i="46"/>
  <c r="E54" i="46"/>
  <c r="D54" i="46"/>
  <c r="C54" i="46"/>
  <c r="A54" i="46"/>
  <c r="E53" i="46"/>
  <c r="D53" i="46"/>
  <c r="C53" i="46"/>
  <c r="A53" i="46"/>
  <c r="D52" i="46"/>
  <c r="C52" i="46"/>
  <c r="A52" i="46"/>
  <c r="E51" i="46"/>
  <c r="D51" i="46"/>
  <c r="C51" i="46"/>
  <c r="A51" i="46"/>
  <c r="E50" i="46"/>
  <c r="D50" i="46"/>
  <c r="C50" i="46"/>
  <c r="A50" i="46"/>
  <c r="E49" i="46"/>
  <c r="D49" i="46"/>
  <c r="C49" i="46"/>
  <c r="A49" i="46"/>
  <c r="E46" i="46"/>
  <c r="D46" i="46"/>
  <c r="C46" i="46"/>
  <c r="B46" i="46"/>
  <c r="A46" i="46"/>
  <c r="A4" i="46"/>
  <c r="G30" i="29"/>
  <c r="F30" i="29"/>
  <c r="E30" i="29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2" i="43"/>
  <c r="C53" i="43"/>
  <c r="C54" i="43"/>
  <c r="C55" i="43"/>
  <c r="C56" i="43"/>
  <c r="C57" i="43"/>
  <c r="C58" i="43"/>
  <c r="C59" i="43"/>
  <c r="C60" i="43"/>
  <c r="C61" i="43"/>
  <c r="C62" i="43"/>
  <c r="C33" i="43"/>
  <c r="I62" i="43"/>
  <c r="H62" i="43"/>
  <c r="E62" i="43"/>
  <c r="A62" i="43"/>
  <c r="I61" i="43"/>
  <c r="H61" i="43"/>
  <c r="G61" i="43"/>
  <c r="E61" i="43"/>
  <c r="D61" i="43"/>
  <c r="A61" i="43"/>
  <c r="I60" i="43"/>
  <c r="H60" i="43"/>
  <c r="G60" i="43"/>
  <c r="F60" i="43"/>
  <c r="E60" i="43"/>
  <c r="D60" i="43"/>
  <c r="B60" i="43"/>
  <c r="A60" i="43"/>
  <c r="H59" i="43"/>
  <c r="G59" i="43"/>
  <c r="F59" i="43"/>
  <c r="E59" i="43"/>
  <c r="D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D55" i="43"/>
  <c r="A55" i="43"/>
  <c r="H54" i="43"/>
  <c r="G54" i="43"/>
  <c r="F54" i="43"/>
  <c r="E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49" i="43"/>
  <c r="G49" i="43"/>
  <c r="F49" i="43"/>
  <c r="E49" i="43"/>
  <c r="D49" i="43"/>
  <c r="B49" i="43"/>
  <c r="A49" i="43"/>
  <c r="H48" i="43"/>
  <c r="G48" i="43"/>
  <c r="F48" i="43"/>
  <c r="E48" i="43"/>
  <c r="D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B33" i="43"/>
  <c r="A33" i="43"/>
  <c r="H31" i="43"/>
  <c r="G31" i="43"/>
  <c r="F31" i="43"/>
  <c r="E31" i="43"/>
  <c r="D31" i="43"/>
  <c r="C31" i="43"/>
  <c r="B31" i="43"/>
  <c r="H30" i="43"/>
  <c r="G30" i="43"/>
  <c r="F30" i="43"/>
  <c r="D30" i="43"/>
  <c r="B30" i="43"/>
  <c r="A30" i="43"/>
  <c r="C4" i="43"/>
  <c r="A4" i="43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2" i="42"/>
  <c r="C53" i="42"/>
  <c r="C54" i="42"/>
  <c r="C55" i="42"/>
  <c r="C56" i="42"/>
  <c r="C57" i="42"/>
  <c r="C58" i="42"/>
  <c r="C59" i="42"/>
  <c r="C60" i="42"/>
  <c r="C61" i="42"/>
  <c r="C62" i="42"/>
  <c r="C33" i="42"/>
  <c r="I62" i="42"/>
  <c r="H62" i="42"/>
  <c r="G62" i="42"/>
  <c r="E62" i="42"/>
  <c r="D62" i="42"/>
  <c r="A62" i="42"/>
  <c r="I61" i="42"/>
  <c r="H61" i="42"/>
  <c r="G61" i="42"/>
  <c r="E61" i="42"/>
  <c r="D61" i="42"/>
  <c r="A61" i="42"/>
  <c r="I60" i="42"/>
  <c r="H60" i="42"/>
  <c r="G60" i="42"/>
  <c r="F60" i="42"/>
  <c r="E60" i="42"/>
  <c r="D60" i="42"/>
  <c r="B60" i="42"/>
  <c r="A60" i="42"/>
  <c r="H59" i="42"/>
  <c r="G59" i="42"/>
  <c r="F59" i="42"/>
  <c r="E59" i="42"/>
  <c r="D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D55" i="42"/>
  <c r="A55" i="42"/>
  <c r="H54" i="42"/>
  <c r="G54" i="42"/>
  <c r="F54" i="42"/>
  <c r="E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49" i="42"/>
  <c r="G49" i="42"/>
  <c r="F49" i="42"/>
  <c r="E49" i="42"/>
  <c r="D49" i="42"/>
  <c r="B49" i="42"/>
  <c r="A49" i="42"/>
  <c r="H48" i="42"/>
  <c r="G48" i="42"/>
  <c r="F48" i="42"/>
  <c r="E48" i="42"/>
  <c r="D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B33" i="42"/>
  <c r="A33" i="42"/>
  <c r="H31" i="42"/>
  <c r="G31" i="42"/>
  <c r="F31" i="42"/>
  <c r="E31" i="42"/>
  <c r="D31" i="42"/>
  <c r="C31" i="42"/>
  <c r="B31" i="42"/>
  <c r="A31" i="42"/>
  <c r="H30" i="42"/>
  <c r="G30" i="42"/>
  <c r="F30" i="42"/>
  <c r="D30" i="42"/>
  <c r="B30" i="42"/>
  <c r="A30" i="42"/>
  <c r="C4" i="42"/>
  <c r="A4" i="42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2" i="41"/>
  <c r="C53" i="41"/>
  <c r="C54" i="41"/>
  <c r="C55" i="41"/>
  <c r="C56" i="41"/>
  <c r="C57" i="41"/>
  <c r="C58" i="41"/>
  <c r="C59" i="41"/>
  <c r="C60" i="41"/>
  <c r="C61" i="41"/>
  <c r="C62" i="41"/>
  <c r="C33" i="41"/>
  <c r="I62" i="41"/>
  <c r="H62" i="41"/>
  <c r="G62" i="41"/>
  <c r="E62" i="41"/>
  <c r="D62" i="41"/>
  <c r="A62" i="41"/>
  <c r="I61" i="41"/>
  <c r="H61" i="41"/>
  <c r="G61" i="41"/>
  <c r="E61" i="41"/>
  <c r="D61" i="41"/>
  <c r="A61" i="41"/>
  <c r="I60" i="41"/>
  <c r="H60" i="41"/>
  <c r="G60" i="41"/>
  <c r="F60" i="41"/>
  <c r="E60" i="41"/>
  <c r="D60" i="41"/>
  <c r="B60" i="41"/>
  <c r="A60" i="41"/>
  <c r="H59" i="41"/>
  <c r="G59" i="41"/>
  <c r="F59" i="41"/>
  <c r="E59" i="41"/>
  <c r="D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E55" i="41"/>
  <c r="D55" i="41"/>
  <c r="A55" i="41"/>
  <c r="H54" i="41"/>
  <c r="G54" i="41"/>
  <c r="F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49" i="41"/>
  <c r="G49" i="41"/>
  <c r="F49" i="41"/>
  <c r="E49" i="41"/>
  <c r="D49" i="41"/>
  <c r="B49" i="41"/>
  <c r="A49" i="41"/>
  <c r="H48" i="41"/>
  <c r="G48" i="41"/>
  <c r="F48" i="41"/>
  <c r="E48" i="41"/>
  <c r="D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B33" i="41"/>
  <c r="A33" i="41"/>
  <c r="H31" i="41"/>
  <c r="G31" i="41"/>
  <c r="F31" i="41"/>
  <c r="E31" i="41"/>
  <c r="D31" i="41"/>
  <c r="C31" i="41"/>
  <c r="B31" i="41"/>
  <c r="A31" i="41"/>
  <c r="H30" i="41"/>
  <c r="G30" i="41"/>
  <c r="F30" i="41"/>
  <c r="D30" i="41"/>
  <c r="B30" i="41"/>
  <c r="A30" i="41"/>
  <c r="C4" i="41"/>
  <c r="A4" i="41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2" i="40"/>
  <c r="C53" i="40"/>
  <c r="C54" i="40"/>
  <c r="C55" i="40"/>
  <c r="C56" i="40"/>
  <c r="C57" i="40"/>
  <c r="C58" i="40"/>
  <c r="C59" i="40"/>
  <c r="C60" i="40"/>
  <c r="C61" i="40"/>
  <c r="C62" i="40"/>
  <c r="C33" i="40"/>
  <c r="I62" i="40"/>
  <c r="H62" i="40"/>
  <c r="G62" i="40"/>
  <c r="E62" i="40"/>
  <c r="D62" i="40"/>
  <c r="A62" i="40"/>
  <c r="I61" i="40"/>
  <c r="H61" i="40"/>
  <c r="G61" i="40"/>
  <c r="E61" i="40"/>
  <c r="D61" i="40"/>
  <c r="A61" i="40"/>
  <c r="I60" i="40"/>
  <c r="H60" i="40"/>
  <c r="G60" i="40"/>
  <c r="F60" i="40"/>
  <c r="E60" i="40"/>
  <c r="D60" i="40"/>
  <c r="B60" i="40"/>
  <c r="A60" i="40"/>
  <c r="H59" i="40"/>
  <c r="G59" i="40"/>
  <c r="F59" i="40"/>
  <c r="E59" i="40"/>
  <c r="D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E55" i="40"/>
  <c r="D55" i="40"/>
  <c r="A55" i="40"/>
  <c r="H54" i="40"/>
  <c r="G54" i="40"/>
  <c r="F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49" i="40"/>
  <c r="G49" i="40"/>
  <c r="F49" i="40"/>
  <c r="E49" i="40"/>
  <c r="D49" i="40"/>
  <c r="B49" i="40"/>
  <c r="A49" i="40"/>
  <c r="H48" i="40"/>
  <c r="G48" i="40"/>
  <c r="F48" i="40"/>
  <c r="E48" i="40"/>
  <c r="D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B33" i="40"/>
  <c r="A33" i="40"/>
  <c r="H31" i="40"/>
  <c r="G31" i="40"/>
  <c r="F31" i="40"/>
  <c r="E31" i="40"/>
  <c r="D31" i="40"/>
  <c r="C31" i="40"/>
  <c r="B31" i="40"/>
  <c r="A31" i="40"/>
  <c r="H30" i="40"/>
  <c r="G30" i="40"/>
  <c r="F30" i="40"/>
  <c r="D30" i="40"/>
  <c r="B30" i="40"/>
  <c r="A30" i="40"/>
  <c r="C4" i="40"/>
  <c r="A4" i="40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2" i="39"/>
  <c r="C53" i="39"/>
  <c r="C54" i="39"/>
  <c r="C56" i="39"/>
  <c r="C57" i="39"/>
  <c r="C58" i="39"/>
  <c r="C59" i="39"/>
  <c r="C60" i="39"/>
  <c r="C61" i="39"/>
  <c r="C62" i="39"/>
  <c r="C33" i="39"/>
  <c r="I62" i="39"/>
  <c r="H62" i="39"/>
  <c r="G62" i="39"/>
  <c r="E62" i="39"/>
  <c r="D62" i="39"/>
  <c r="A62" i="39"/>
  <c r="I61" i="39"/>
  <c r="H61" i="39"/>
  <c r="G61" i="39"/>
  <c r="E61" i="39"/>
  <c r="D61" i="39"/>
  <c r="A61" i="39"/>
  <c r="I60" i="39"/>
  <c r="H60" i="39"/>
  <c r="G60" i="39"/>
  <c r="F60" i="39"/>
  <c r="E60" i="39"/>
  <c r="D60" i="39"/>
  <c r="B60" i="39"/>
  <c r="A60" i="39"/>
  <c r="H59" i="39"/>
  <c r="G59" i="39"/>
  <c r="F59" i="39"/>
  <c r="E59" i="39"/>
  <c r="D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4" i="39"/>
  <c r="G54" i="39"/>
  <c r="F54" i="39"/>
  <c r="E54" i="39"/>
  <c r="D54" i="39"/>
  <c r="A54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49" i="39"/>
  <c r="G49" i="39"/>
  <c r="B49" i="39"/>
  <c r="A49" i="39"/>
  <c r="H48" i="39"/>
  <c r="G48" i="39"/>
  <c r="F48" i="39"/>
  <c r="E48" i="39"/>
  <c r="D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D33" i="39"/>
  <c r="B33" i="39"/>
  <c r="A33" i="39"/>
  <c r="H31" i="39"/>
  <c r="G31" i="39"/>
  <c r="F31" i="39"/>
  <c r="E31" i="39"/>
  <c r="D31" i="39"/>
  <c r="C31" i="39"/>
  <c r="B31" i="39"/>
  <c r="A31" i="39"/>
  <c r="H30" i="39"/>
  <c r="G30" i="39"/>
  <c r="F30" i="39"/>
  <c r="D30" i="39"/>
  <c r="B30" i="39"/>
  <c r="A30" i="39"/>
  <c r="C4" i="39"/>
  <c r="A4" i="39"/>
  <c r="C33" i="38"/>
  <c r="I62" i="38"/>
  <c r="H62" i="38"/>
  <c r="G62" i="38"/>
  <c r="E62" i="38"/>
  <c r="D62" i="38"/>
  <c r="C62" i="38"/>
  <c r="A62" i="38"/>
  <c r="I61" i="38"/>
  <c r="H61" i="38"/>
  <c r="G61" i="38"/>
  <c r="E61" i="38"/>
  <c r="D61" i="38"/>
  <c r="C61" i="38"/>
  <c r="A61" i="38"/>
  <c r="I60" i="38"/>
  <c r="H60" i="38"/>
  <c r="G60" i="38"/>
  <c r="F60" i="38"/>
  <c r="E60" i="38"/>
  <c r="D60" i="38"/>
  <c r="C60" i="38"/>
  <c r="A60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4" i="38"/>
  <c r="G54" i="38"/>
  <c r="F54" i="38"/>
  <c r="E54" i="38"/>
  <c r="D54" i="38"/>
  <c r="C54" i="38"/>
  <c r="A54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49" i="38"/>
  <c r="G49" i="38"/>
  <c r="F49" i="38"/>
  <c r="E49" i="38"/>
  <c r="D49" i="38"/>
  <c r="C49" i="38"/>
  <c r="A49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A33" i="38"/>
  <c r="H31" i="38"/>
  <c r="G31" i="38"/>
  <c r="F31" i="38"/>
  <c r="E31" i="38"/>
  <c r="D31" i="38"/>
  <c r="C31" i="38"/>
  <c r="A31" i="38"/>
  <c r="H30" i="38"/>
  <c r="G30" i="38"/>
  <c r="F30" i="38"/>
  <c r="D30" i="38"/>
  <c r="B30" i="38"/>
  <c r="A30" i="38"/>
  <c r="C4" i="38"/>
  <c r="A4" i="38"/>
  <c r="B63" i="9"/>
  <c r="A63" i="9"/>
  <c r="B64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C5" i="35"/>
  <c r="B5" i="35"/>
  <c r="A5" i="35"/>
  <c r="A4" i="35"/>
  <c r="A2" i="43"/>
  <c r="A62" i="9"/>
  <c r="A61" i="9"/>
  <c r="B60" i="9"/>
  <c r="A60" i="9"/>
  <c r="A59" i="9"/>
  <c r="A58" i="9"/>
  <c r="A57" i="9"/>
  <c r="A56" i="9"/>
  <c r="A55" i="9"/>
  <c r="A54" i="9"/>
  <c r="A53" i="9"/>
  <c r="A52" i="9"/>
  <c r="B49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H31" i="9"/>
  <c r="G31" i="9"/>
  <c r="F31" i="9"/>
  <c r="E31" i="9"/>
  <c r="D31" i="9"/>
  <c r="C31" i="9"/>
  <c r="B31" i="9"/>
  <c r="A31" i="9"/>
  <c r="H30" i="9"/>
  <c r="G30" i="9"/>
  <c r="F30" i="9"/>
  <c r="D30" i="9"/>
  <c r="B30" i="9"/>
  <c r="A30" i="9"/>
  <c r="C4" i="9"/>
  <c r="A4" i="9"/>
  <c r="K61" i="29"/>
  <c r="I61" i="29"/>
  <c r="H61" i="29"/>
  <c r="A61" i="29"/>
  <c r="K60" i="29"/>
  <c r="I60" i="29"/>
  <c r="H60" i="29"/>
  <c r="C60" i="29"/>
  <c r="A60" i="29"/>
  <c r="K59" i="29"/>
  <c r="J59" i="29"/>
  <c r="I59" i="29"/>
  <c r="H59" i="29"/>
  <c r="C59" i="29"/>
  <c r="B59" i="29"/>
  <c r="A59" i="29"/>
  <c r="J58" i="29"/>
  <c r="I58" i="29"/>
  <c r="H58" i="29"/>
  <c r="A58" i="29"/>
  <c r="J57" i="29"/>
  <c r="I57" i="29"/>
  <c r="H57" i="29"/>
  <c r="A57" i="29"/>
  <c r="J56" i="29"/>
  <c r="I56" i="29"/>
  <c r="H56" i="29"/>
  <c r="A56" i="29"/>
  <c r="J55" i="29"/>
  <c r="I55" i="29"/>
  <c r="H55" i="29"/>
  <c r="A55" i="29"/>
  <c r="I54" i="29"/>
  <c r="H54" i="29"/>
  <c r="A54" i="29"/>
  <c r="J53" i="29"/>
  <c r="I53" i="29"/>
  <c r="H53" i="29"/>
  <c r="A53" i="29"/>
  <c r="J52" i="29"/>
  <c r="I52" i="29"/>
  <c r="H52" i="29"/>
  <c r="A52" i="29"/>
  <c r="J51" i="29"/>
  <c r="I51" i="29"/>
  <c r="H51" i="29"/>
  <c r="A51" i="29"/>
  <c r="J48" i="29"/>
  <c r="I48" i="29"/>
  <c r="H48" i="29"/>
  <c r="B48" i="29"/>
  <c r="A48" i="29"/>
  <c r="J47" i="29"/>
  <c r="I47" i="29"/>
  <c r="H47" i="29"/>
  <c r="A47" i="29"/>
  <c r="J46" i="29"/>
  <c r="I46" i="29"/>
  <c r="H46" i="29"/>
  <c r="A46" i="29"/>
  <c r="J45" i="29"/>
  <c r="I45" i="29"/>
  <c r="H45" i="29"/>
  <c r="A45" i="29"/>
  <c r="J44" i="29"/>
  <c r="I44" i="29"/>
  <c r="H44" i="29"/>
  <c r="A44" i="29"/>
  <c r="J43" i="29"/>
  <c r="I43" i="29"/>
  <c r="H43" i="29"/>
  <c r="A43" i="29"/>
  <c r="J42" i="29"/>
  <c r="I42" i="29"/>
  <c r="H42" i="29"/>
  <c r="A42" i="29"/>
  <c r="J41" i="29"/>
  <c r="I41" i="29"/>
  <c r="H41" i="29"/>
  <c r="A41" i="29"/>
  <c r="J40" i="29"/>
  <c r="I40" i="29"/>
  <c r="H40" i="29"/>
  <c r="A40" i="29"/>
  <c r="J39" i="29"/>
  <c r="I39" i="29"/>
  <c r="H39" i="29"/>
  <c r="A39" i="29"/>
  <c r="J38" i="29"/>
  <c r="I38" i="29"/>
  <c r="H38" i="29"/>
  <c r="A38" i="29"/>
  <c r="J37" i="29"/>
  <c r="I37" i="29"/>
  <c r="H37" i="29"/>
  <c r="A37" i="29"/>
  <c r="J36" i="29"/>
  <c r="I36" i="29"/>
  <c r="H36" i="29"/>
  <c r="A36" i="29"/>
  <c r="J35" i="29"/>
  <c r="I35" i="29"/>
  <c r="H35" i="29"/>
  <c r="A35" i="29"/>
  <c r="J34" i="29"/>
  <c r="I34" i="29"/>
  <c r="H34" i="29"/>
  <c r="A34" i="29"/>
  <c r="I33" i="29"/>
  <c r="H33" i="29"/>
  <c r="C33" i="29"/>
  <c r="A33" i="29"/>
  <c r="J32" i="29"/>
  <c r="I32" i="29"/>
  <c r="H32" i="29"/>
  <c r="B32" i="29"/>
  <c r="A32" i="29"/>
  <c r="I30" i="29"/>
  <c r="H30" i="29"/>
  <c r="B30" i="29"/>
  <c r="A30" i="29"/>
  <c r="A2" i="39" l="1"/>
  <c r="A2" i="40"/>
  <c r="A2" i="41"/>
  <c r="A2" i="42"/>
  <c r="A2" i="46"/>
  <c r="A2" i="47"/>
  <c r="A2" i="38"/>
  <c r="A2" i="9"/>
  <c r="A17" i="47"/>
  <c r="A17" i="41"/>
  <c r="A17" i="40"/>
  <c r="A17" i="39"/>
  <c r="A17" i="38"/>
  <c r="A17" i="9"/>
  <c r="A17" i="29"/>
  <c r="A17" i="43"/>
  <c r="A17" i="42"/>
  <c r="A17" i="46"/>
  <c r="A20" i="47"/>
  <c r="A20" i="29"/>
  <c r="A20" i="42"/>
  <c r="A20" i="40"/>
  <c r="A20" i="39"/>
  <c r="A20" i="38"/>
  <c r="A20" i="9"/>
  <c r="A20" i="43"/>
  <c r="A20" i="46"/>
  <c r="A20" i="41"/>
  <c r="A19" i="29"/>
  <c r="A19" i="41"/>
  <c r="A19" i="40"/>
  <c r="A19" i="39"/>
  <c r="A19" i="38"/>
  <c r="A19" i="9"/>
  <c r="A19" i="46"/>
  <c r="A19" i="42"/>
  <c r="A19" i="43"/>
  <c r="A19" i="47"/>
  <c r="A21" i="40"/>
  <c r="A21" i="42"/>
  <c r="A21" i="47"/>
  <c r="A21" i="41"/>
  <c r="A21" i="39"/>
  <c r="A21" i="43"/>
  <c r="A21" i="38"/>
  <c r="A21" i="9"/>
  <c r="A18" i="46"/>
  <c r="A18" i="47"/>
  <c r="A18" i="29"/>
  <c r="A18" i="43"/>
  <c r="A18" i="42"/>
  <c r="A18" i="41"/>
  <c r="A18" i="40"/>
  <c r="A18" i="39"/>
  <c r="A18" i="38"/>
  <c r="A18" i="9"/>
  <c r="A22" i="42"/>
  <c r="A22" i="41"/>
  <c r="A22" i="40"/>
  <c r="A22" i="39"/>
  <c r="A22" i="38"/>
  <c r="A22" i="9"/>
  <c r="A22" i="47"/>
  <c r="A22" i="4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<sst xmlns="http://schemas.openxmlformats.org/spreadsheetml/2006/main" count="1244" uniqueCount="362">
  <si>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</si>
  <si>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</si>
  <si>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</si>
  <si>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</si>
  <si>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</si>
  <si>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</si>
  <si>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</si>
  <si>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</si>
  <si>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</si>
  <si>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</si>
  <si>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</si>
  <si>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</si>
  <si>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</si>
  <si>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</si>
  <si>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</si>
  <si>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</si>
  <si>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</si>
  <si>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</si>
  <si>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</si>
  <si>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</si>
  <si>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</si>
  <si>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</si>
  <si>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</si>
  <si>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</si>
  <si>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</si>
  <si>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</si>
  <si>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</si>
  <si>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</si>
  <si>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</si>
  <si>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</si>
  <si>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</si>
  <si>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</si>
  <si>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</si>
  <si>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</si>
  <si>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</si>
  <si>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</si>
  <si>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</si>
  <si>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</si>
  <si>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</si>
  <si>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</si>
  <si>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</si>
  <si>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</si>
  <si>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</si>
  <si>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</si>
  <si>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</si>
  <si>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</si>
  <si>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</si>
  <si>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</si>
  <si>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</si>
  <si>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</si>
  <si>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</si>
  <si>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</si>
  <si>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</si>
  <si>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</si>
  <si>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</si>
  <si>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</si>
  <si>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</si>
  <si>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</si>
  <si>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</si>
  <si>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</si>
  <si>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$10 </t>
  </si>
  <si>
    <t>$11 </t>
  </si>
  <si>
    <t>Middle MH</t>
  </si>
  <si>
    <t>Outer MH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</si>
  <si>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</si>
  <si>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</si>
  <si>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</si>
  <si>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</si>
  <si>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</si>
  <si>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</si>
  <si>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</si>
  <si>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</si>
  <si>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onsite</t>
  </si>
  <si>
    <t>General public</t>
  </si>
  <si>
    <t>ohsu.edu/bike</t>
  </si>
  <si>
    <t>OHSU badge</t>
  </si>
  <si>
    <t>customer service</t>
  </si>
  <si>
    <t>Central Portland lines.</t>
  </si>
  <si>
    <t>Medical Assistant</t>
  </si>
  <si>
    <t>Vancouver to Portland rush hour transit.</t>
  </si>
  <si>
    <t>o2.ohsu.edu/lyftoff</t>
  </si>
  <si>
    <t>Lyft Off</t>
  </si>
  <si>
    <t>Go By Bike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</si>
  <si>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</si>
  <si>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</si>
  <si>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</si>
  <si>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</si>
  <si>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</si>
  <si>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</si>
  <si>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</si>
  <si>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</si>
  <si>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</si>
  <si>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</si>
  <si>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</si>
  <si>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</si>
  <si>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</si>
  <si>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</si>
  <si>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</si>
  <si>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</si>
  <si>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</si>
  <si>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</si>
  <si>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</si>
  <si>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</si>
  <si>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</si>
  <si>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</si>
  <si>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</si>
  <si>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</si>
  <si>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</si>
  <si>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</si>
  <si>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</si>
  <si>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</si>
  <si>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</si>
  <si>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</si>
  <si>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</si>
  <si>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</si>
  <si>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</si>
  <si>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</si>
  <si>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</si>
  <si>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</si>
  <si>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</si>
  <si>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</si>
  <si>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</si>
  <si>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</si>
  <si>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</si>
  <si>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</si>
  <si>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</si>
  <si>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</si>
  <si>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</si>
  <si>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</si>
  <si>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</si>
  <si>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</si>
  <si>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</si>
  <si>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</si>
  <si>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</si>
  <si>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</si>
  <si>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</si>
  <si>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</si>
  <si>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</si>
  <si>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</si>
  <si>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</si>
  <si>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</si>
  <si>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</si>
  <si>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</si>
  <si>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</si>
  <si>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</si>
  <si>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</si>
  <si>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</si>
  <si>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</si>
  <si>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</si>
  <si>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</si>
  <si>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</si>
  <si>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</si>
  <si>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</si>
  <si>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</si>
  <si>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</si>
  <si>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</si>
  <si>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</si>
  <si>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</si>
  <si>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</si>
  <si>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</si>
  <si>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</si>
  <si>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</si>
  <si>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</si>
  <si>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</si>
  <si>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</si>
  <si>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</si>
  <si>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</si>
  <si>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</si>
  <si>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</si>
  <si>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</si>
  <si>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</si>
  <si>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</si>
  <si>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</si>
  <si>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</si>
  <si>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</si>
  <si>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</si>
  <si>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</si>
  <si>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</si>
  <si>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Patient parking Level P1</t>
  </si>
  <si>
    <t>Patient parking Levels P3, P4</t>
  </si>
  <si>
    <t>Closest patient parking</t>
  </si>
  <si>
    <t>Daily (5+ hours)</t>
  </si>
  <si>
    <t>MyCommute member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</si>
  <si>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</si>
  <si>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</si>
  <si>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</si>
  <si>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</si>
  <si>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</si>
  <si>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</si>
  <si>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</si>
  <si>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</si>
  <si>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</si>
  <si>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</si>
  <si>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</si>
  <si>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</si>
  <si>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</si>
  <si>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</si>
  <si>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</si>
  <si>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Other parking products</t>
  </si>
  <si>
    <t>On campus</t>
  </si>
  <si>
    <t>Location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</si>
  <si>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</si>
  <si>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</si>
  <si>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</si>
  <si>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</si>
  <si>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</si>
  <si>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</si>
  <si>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</si>
  <si>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</si>
  <si>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</si>
  <si>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</si>
  <si>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</si>
  <si>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</si>
  <si>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</si>
  <si>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</si>
  <si>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</si>
  <si>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</si>
  <si>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</si>
  <si>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</si>
  <si>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</si>
  <si>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</si>
  <si>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</si>
  <si>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Rate and description</t>
  </si>
  <si>
    <t>Public fare: gobytram.com</t>
  </si>
  <si>
    <t>Monthly permit for house officers</t>
  </si>
  <si>
    <t>Department Zone Pass</t>
  </si>
  <si>
    <t>OHSU Campus Access and Commute Services</t>
  </si>
  <si>
    <t>People in this commuter group generally qualify for the below services.</t>
  </si>
  <si>
    <t>3410 S Bond Ave</t>
  </si>
  <si>
    <t>Updated: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</si>
  <si>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</si>
  <si>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</si>
  <si>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</si>
  <si>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</si>
  <si>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Bike Valet</t>
  </si>
  <si>
    <t>Facility: Marquam Hill</t>
  </si>
  <si>
    <t>Facility: South Waterfront</t>
  </si>
  <si>
    <t>Loaner Bike</t>
  </si>
  <si>
    <t>Loaner E-Bike</t>
  </si>
  <si>
    <t>Subsidy: Bike</t>
  </si>
  <si>
    <t>Subsidy: E-Bike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</si>
  <si>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</si>
  <si>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</si>
  <si>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</si>
  <si>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</si>
  <si>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</si>
  <si>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</si>
  <si>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</si>
  <si>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</si>
  <si>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</si>
  <si>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</si>
  <si>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</si>
  <si>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</si>
  <si>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</si>
  <si>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</si>
  <si>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3420 Macadam</t>
  </si>
  <si>
    <t>https://www.ohsu.edu/visit/3420-s-macadam-ave</t>
  </si>
  <si>
    <t>N/a</t>
  </si>
  <si>
    <t>Brackets 1- 5</t>
  </si>
  <si>
    <t>Brackets 6 - 7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</si>
  <si>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</si>
  <si>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</si>
  <si>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</si>
  <si>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</si>
  <si>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</si>
  <si>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</si>
  <si>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</si>
  <si>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</si>
  <si>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</si>
  <si>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</si>
  <si>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</si>
  <si>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</si>
  <si>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</si>
  <si>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</si>
  <si>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</si>
  <si>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</si>
  <si>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</si>
  <si>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</si>
  <si>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</si>
  <si>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</si>
  <si>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</si>
  <si>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Brackets 1 - 5</t>
  </si>
  <si>
    <t>2024 calendar year parking maximum for charges processed through payroll:</t>
  </si>
  <si>
    <t>Calendar year maximum charges for Wage Based Daily Reservations, and/or Guaranteed Daily Parking:</t>
  </si>
  <si>
    <t>coupon code eligible</t>
  </si>
  <si>
    <t>online</t>
  </si>
  <si>
    <t>Employees: Wage Based Daily Reservations</t>
  </si>
  <si>
    <t>HONK</t>
  </si>
  <si>
    <t>https://ohsu.honkmobile.com/</t>
  </si>
  <si>
    <t>www.ohsu.edu/bike</t>
  </si>
  <si>
    <t>www.ohsu.edu/transit</t>
  </si>
  <si>
    <t>https://o2.ohsu.edu/lyft</t>
  </si>
  <si>
    <t>https://www.ohsu.edu/visit/parking-facilities</t>
  </si>
  <si>
    <t xml:space="preserve">Rates subject to change. See current rates: </t>
  </si>
  <si>
    <t>www.ohsu.edu/visit/rates</t>
  </si>
  <si>
    <t>UPDATED:</t>
  </si>
  <si>
    <t>updated:</t>
  </si>
  <si>
    <t>$48,475 - $65,999</t>
  </si>
  <si>
    <t>$66,000 - $80,999</t>
  </si>
  <si>
    <t>$81,000 - $103,349</t>
  </si>
  <si>
    <t>$103,350 - $118,999</t>
  </si>
  <si>
    <t>$119,000 - $197,299</t>
  </si>
  <si>
    <t>&gt;$197,300</t>
  </si>
  <si>
    <t>All transportation products and rewards</t>
  </si>
  <si>
    <t>All parking products</t>
  </si>
  <si>
    <t xml:space="preserve">All products and rates </t>
  </si>
  <si>
    <t>The above sections curate products to only that eligible group.</t>
  </si>
  <si>
    <t>9pm-5:30am for eligible trips.</t>
  </si>
  <si>
    <t>free</t>
  </si>
  <si>
    <t>with permit</t>
  </si>
  <si>
    <t>Cash incentive to bike or scooter</t>
  </si>
  <si>
    <t>Cash incentive to walk</t>
  </si>
  <si>
    <t>Cash incentive to ride transit</t>
  </si>
  <si>
    <t>per transit year</t>
  </si>
  <si>
    <t>3 rides per year</t>
  </si>
  <si>
    <t>credit per shift</t>
  </si>
  <si>
    <t>9pm-5:30am to/from campus</t>
  </si>
  <si>
    <t>OHSU badge and active permit</t>
  </si>
  <si>
    <t>OHSU email and waitlist call off</t>
  </si>
  <si>
    <t>OHSU email and eligible purchase at partner shops</t>
  </si>
  <si>
    <t xml:space="preserve"> (see website for full requirements)</t>
  </si>
  <si>
    <t>Weekdays 5:30am-9:30pm at South Waterfront tram terminal</t>
  </si>
  <si>
    <t>Rides completed via OHSU Carpool app</t>
  </si>
  <si>
    <t>incentive per weekday</t>
  </si>
  <si>
    <t>cost per transit year</t>
  </si>
  <si>
    <t>cost per pay period</t>
  </si>
  <si>
    <t>Log eligible inbound weekday trips on MyCommute</t>
  </si>
  <si>
    <t>OHSU members at eligible OHSU sites</t>
  </si>
  <si>
    <t>OHSU badge or patient pass</t>
  </si>
  <si>
    <t>incentive to drive; free to ride</t>
  </si>
  <si>
    <t>OHSU badge is fare</t>
  </si>
  <si>
    <t>Unlimited trips on regional transit service</t>
  </si>
  <si>
    <t>Unlimited trips on central Portland transit service</t>
  </si>
  <si>
    <t>Vancouver to Portland rush hour transit service</t>
  </si>
  <si>
    <t>one time voucher</t>
  </si>
  <si>
    <t>30 day loan</t>
  </si>
  <si>
    <t>14 day loan</t>
  </si>
  <si>
    <t>Badge-access bike parking, shower, towel, locker</t>
  </si>
  <si>
    <t>Badge-access bike parking</t>
  </si>
  <si>
    <t>Connects Marquam Hill, South Waterfront</t>
  </si>
  <si>
    <t>HONK Guest Reservations</t>
  </si>
  <si>
    <t>billed to dept</t>
  </si>
  <si>
    <t>$55.33 priority fee per pay period + permit rate (see Restricted)</t>
  </si>
  <si>
    <t>See Paystation rates above in Public</t>
  </si>
  <si>
    <t>Any available paystation areas</t>
  </si>
  <si>
    <t>Any available facilities on HONK</t>
  </si>
  <si>
    <t>Department reserved parking stall</t>
  </si>
  <si>
    <t>See the request form for valid facilities</t>
  </si>
  <si>
    <t>Assigned facility subject to availability</t>
  </si>
  <si>
    <t xml:space="preserve">https://ohsu.luum.com </t>
  </si>
  <si>
    <t>Match with rides via app</t>
  </si>
  <si>
    <t xml:space="preserve">For purchase of a bike for an member's OHSU commute </t>
  </si>
  <si>
    <t xml:space="preserve">For purchase of an e- bike for an member's OHSU commute </t>
  </si>
  <si>
    <t>Loaner bike, equipment and voucher</t>
  </si>
  <si>
    <t>Loaner e-bike, equipment and voucher</t>
  </si>
  <si>
    <t>&lt;$48,475</t>
  </si>
  <si>
    <t>See rates above in HONK section</t>
  </si>
  <si>
    <t>Patient parking Levels P2, P3</t>
  </si>
  <si>
    <t>Patient oversize parking onsite</t>
  </si>
  <si>
    <t>Patient parking P1, P2, oversize</t>
  </si>
  <si>
    <t>Patient + patient oversize</t>
  </si>
  <si>
    <t>Doernbecher valet or Garage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</si>
</sst>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8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color rgb="FF75DE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0"/>
      <color theme="1"/>
      <name val="Lato"/>
      <family val="2"/>
    </font>
    <font>
      <b/>
      <u/>
      <sz val="14"/>
      <color theme="10"/>
      <name val="Calibri"/>
      <family val="2"/>
      <scheme val="minor"/>
    </font>
    <font>
      <sz val="10"/>
      <color theme="0"/>
      <name val="Lato"/>
      <family val="2"/>
    </font>
    <font>
      <u/>
      <sz val="10"/>
      <color theme="10"/>
      <name val="Calibri"/>
      <family val="2"/>
      <scheme val="minor"/>
    </font>
    <font>
      <b/>
      <sz val="10"/>
      <color theme="9" tint="-0.499984740745262"/>
      <name val="Arial Narrow"/>
      <family val="2"/>
    </font>
    <font>
      <sz val="10"/>
      <name val="Arial Narrow"/>
      <family val="2"/>
    </font>
    <font>
      <b/>
      <sz val="10"/>
      <color theme="0" tint="-0.499984740745262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0"/>
      <name val="Arial Narrow"/>
      <family val="2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2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0"/>
      </left>
      <right style="thick">
        <color theme="0"/>
      </right>
      <top/>
      <bottom style="thick">
        <color rgb="FF0070C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499984740745262"/>
      </bottom>
      <diagonal/>
    </border>
    <border>
      <left style="thick">
        <color theme="0"/>
      </left>
      <right style="thin">
        <color auto="1"/>
      </right>
      <top/>
      <bottom/>
      <diagonal/>
    </border>
    <border>
      <left style="thick">
        <color theme="0"/>
      </left>
      <right style="thin">
        <color auto="1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9" tint="-0.24994659260841701"/>
      </bottom>
      <diagonal/>
    </border>
    <border>
      <left style="thin">
        <color auto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auto="1"/>
      </bottom>
      <diagonal/>
    </border>
    <border>
      <left style="thin">
        <color theme="1"/>
      </left>
      <right style="thin">
        <color theme="1" tint="0.499984740745262"/>
      </right>
      <top style="thick">
        <color theme="0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0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 tint="0.499984740745262"/>
      </top>
      <bottom/>
      <diagonal/>
    </border>
    <border>
      <left style="thin">
        <color theme="1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/>
      </right>
      <top style="thick">
        <color theme="1"/>
      </top>
      <bottom style="thin">
        <color theme="1" tint="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 tint="0.499984740745262"/>
      </top>
      <bottom style="thick">
        <color theme="1"/>
      </bottom>
      <diagonal/>
    </border>
    <border>
      <left style="thin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0"/>
      </bottom>
      <diagonal/>
    </border>
    <border>
      <left/>
      <right style="thin">
        <color theme="1" tint="0.499984740745262"/>
      </right>
      <top style="thin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auto="1"/>
      </bottom>
      <diagonal/>
    </border>
    <border>
      <left/>
      <right/>
      <top style="thin">
        <color auto="1"/>
      </top>
      <bottom style="thin">
        <color theme="1" tint="0.499984740745262"/>
      </bottom>
      <diagonal/>
    </border>
    <border>
      <left/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auto="1"/>
      </right>
      <top style="thin">
        <color theme="1" tint="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0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ck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 tint="0.499984740745262"/>
      </top>
      <bottom style="thin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auto="1"/>
      </bottom>
      <diagonal/>
    </border>
    <border>
      <left style="thin">
        <color theme="0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auto="1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auto="1"/>
      </right>
      <top style="thin">
        <color theme="1" tint="0.499984740745262"/>
      </top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065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6" fillId="2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17" fillId="12" borderId="4" xfId="2" applyFont="1" applyFill="1" applyBorder="1"/>
    <xf numFmtId="0" fontId="0" fillId="12" borderId="4" xfId="0" applyFill="1" applyBorder="1"/>
    <xf numFmtId="0" fontId="17" fillId="0" borderId="6" xfId="2" applyFont="1" applyBorder="1"/>
    <xf numFmtId="0" fontId="0" fillId="0" borderId="6" xfId="0" applyBorder="1"/>
    <xf numFmtId="0" fontId="17" fillId="12" borderId="7" xfId="2" applyFont="1" applyFill="1" applyBorder="1"/>
    <xf numFmtId="0" fontId="0" fillId="12" borderId="7" xfId="0" applyFill="1" applyBorder="1"/>
    <xf numFmtId="0" fontId="17" fillId="0" borderId="7" xfId="2" applyFont="1" applyBorder="1"/>
    <xf numFmtId="0" fontId="14" fillId="2" borderId="0" xfId="0" applyFont="1" applyFill="1"/>
    <xf numFmtId="0" fontId="0" fillId="2" borderId="0" xfId="0" applyFill="1"/>
    <xf numFmtId="0" fontId="24" fillId="2" borderId="0" xfId="0" applyFont="1" applyFill="1"/>
    <xf numFmtId="0" fontId="24" fillId="2" borderId="0" xfId="2" applyFont="1" applyFill="1" applyBorder="1"/>
    <xf numFmtId="0" fontId="26" fillId="2" borderId="0" xfId="0" applyFont="1" applyFill="1" applyAlignment="1">
      <alignment horizontal="left" vertical="center"/>
    </xf>
    <xf numFmtId="0" fontId="28" fillId="2" borderId="0" xfId="0" applyFont="1" applyFill="1"/>
    <xf numFmtId="0" fontId="29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30" fillId="2" borderId="0" xfId="2" applyFont="1" applyFill="1" applyAlignment="1">
      <alignment horizontal="left" vertical="center"/>
    </xf>
    <xf numFmtId="0" fontId="14" fillId="13" borderId="0" xfId="0" applyFont="1" applyFill="1"/>
    <xf numFmtId="0" fontId="20" fillId="13" borderId="0" xfId="0" applyFont="1" applyFill="1"/>
    <xf numFmtId="0" fontId="0" fillId="13" borderId="0" xfId="0" applyFill="1"/>
    <xf numFmtId="0" fontId="10" fillId="13" borderId="0" xfId="0" applyFont="1" applyFill="1"/>
    <xf numFmtId="0" fontId="19" fillId="13" borderId="0" xfId="0" applyFont="1" applyFill="1"/>
    <xf numFmtId="0" fontId="32" fillId="13" borderId="0" xfId="2" applyFont="1" applyFill="1"/>
    <xf numFmtId="0" fontId="33" fillId="13" borderId="0" xfId="0" applyFont="1" applyFill="1"/>
    <xf numFmtId="0" fontId="14" fillId="0" borderId="0" xfId="0" applyFont="1"/>
    <xf numFmtId="0" fontId="26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36" fillId="14" borderId="0" xfId="0" applyFont="1" applyFill="1" applyAlignment="1">
      <alignment horizontal="left" vertical="center"/>
    </xf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8" fillId="2" borderId="0" xfId="0" applyFont="1" applyFill="1"/>
    <xf numFmtId="0" fontId="39" fillId="2" borderId="0" xfId="0" applyFont="1" applyFill="1"/>
    <xf numFmtId="0" fontId="40" fillId="13" borderId="0" xfId="2" applyFont="1" applyFill="1" applyBorder="1"/>
    <xf numFmtId="0" fontId="41" fillId="2" borderId="0" xfId="0" applyFont="1" applyFill="1"/>
    <xf numFmtId="0" fontId="42" fillId="2" borderId="0" xfId="0" applyFont="1" applyFill="1"/>
    <xf numFmtId="0" fontId="42" fillId="0" borderId="0" xfId="0" applyFont="1"/>
    <xf numFmtId="0" fontId="41" fillId="13" borderId="0" xfId="0" applyFont="1" applyFill="1"/>
    <xf numFmtId="0" fontId="2" fillId="13" borderId="0" xfId="0" applyFont="1" applyFill="1"/>
    <xf numFmtId="0" fontId="25" fillId="2" borderId="0" xfId="0" applyFont="1" applyFill="1" applyAlignment="1">
      <alignment horizontal="left" vertical="center"/>
    </xf>
    <xf numFmtId="164" fontId="35" fillId="0" borderId="6" xfId="0" applyNumberFormat="1" applyFont="1" applyBorder="1" applyAlignment="1">
      <alignment horizontal="center" vertical="center"/>
    </xf>
    <xf numFmtId="164" fontId="35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0" fillId="12" borderId="6" xfId="0" applyFill="1" applyBorder="1"/>
    <xf numFmtId="0" fontId="4" fillId="2" borderId="5" xfId="0" applyFont="1" applyFill="1" applyBorder="1"/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29" fillId="2" borderId="0" xfId="2" applyFont="1" applyFill="1" applyBorder="1" applyAlignment="1">
      <alignment horizontal="right"/>
    </xf>
    <xf numFmtId="0" fontId="31" fillId="2" borderId="0" xfId="0" applyFont="1" applyFill="1" applyAlignment="1">
      <alignment horizontal="right" vertical="center" wrapText="1"/>
    </xf>
    <xf numFmtId="0" fontId="43" fillId="9" borderId="1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5" fillId="0" borderId="25" xfId="0" applyNumberFormat="1" applyFont="1" applyBorder="1" applyAlignment="1">
      <alignment horizontal="center" vertical="center"/>
    </xf>
    <xf numFmtId="164" fontId="35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5" fillId="0" borderId="29" xfId="0" applyNumberFormat="1" applyFont="1" applyBorder="1" applyAlignment="1">
      <alignment horizontal="center" vertical="center"/>
    </xf>
    <xf numFmtId="164" fontId="35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5" fillId="0" borderId="30" xfId="0" applyNumberFormat="1" applyFont="1" applyBorder="1" applyAlignment="1">
      <alignment horizontal="center" vertical="center"/>
    </xf>
    <xf numFmtId="164" fontId="35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164" fontId="35" fillId="12" borderId="34" xfId="0" applyNumberFormat="1" applyFont="1" applyFill="1" applyBorder="1" applyAlignment="1">
      <alignment horizontal="center" vertical="center"/>
    </xf>
    <xf numFmtId="164" fontId="35" fillId="0" borderId="34" xfId="0" applyNumberFormat="1" applyFont="1" applyBorder="1" applyAlignment="1">
      <alignment horizontal="center" vertical="center"/>
    </xf>
    <xf numFmtId="165" fontId="35" fillId="12" borderId="34" xfId="0" applyNumberFormat="1" applyFont="1" applyFill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5" fillId="0" borderId="37" xfId="0" applyNumberFormat="1" applyFont="1" applyBorder="1" applyAlignment="1">
      <alignment horizontal="center" vertical="center"/>
    </xf>
    <xf numFmtId="164" fontId="35" fillId="12" borderId="38" xfId="0" applyNumberFormat="1" applyFont="1" applyFill="1" applyBorder="1" applyAlignment="1">
      <alignment horizontal="center" vertical="center"/>
    </xf>
    <xf numFmtId="164" fontId="35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5" fillId="0" borderId="41" xfId="0" applyNumberFormat="1" applyFont="1" applyBorder="1" applyAlignment="1">
      <alignment horizontal="center" vertical="center"/>
    </xf>
    <xf numFmtId="164" fontId="35" fillId="12" borderId="42" xfId="0" applyNumberFormat="1" applyFont="1" applyFill="1" applyBorder="1" applyAlignment="1">
      <alignment horizontal="center" vertical="center"/>
    </xf>
    <xf numFmtId="164" fontId="35" fillId="0" borderId="42" xfId="0" applyNumberFormat="1" applyFont="1" applyBorder="1" applyAlignment="1">
      <alignment horizontal="center" vertical="center"/>
    </xf>
    <xf numFmtId="0" fontId="35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5" fillId="0" borderId="45" xfId="0" applyNumberFormat="1" applyFont="1" applyBorder="1" applyAlignment="1">
      <alignment horizontal="center" vertical="center"/>
    </xf>
    <xf numFmtId="164" fontId="35" fillId="12" borderId="4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4" fillId="2" borderId="15" xfId="2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5" fillId="9" borderId="15" xfId="0" applyNumberFormat="1" applyFont="1" applyFill="1" applyBorder="1" applyAlignment="1">
      <alignment horizontal="center" vertical="center" wrapText="1"/>
    </xf>
    <xf numFmtId="0" fontId="47" fillId="12" borderId="5" xfId="0" applyFont="1" applyFill="1" applyBorder="1"/>
    <xf numFmtId="0" fontId="47" fillId="0" borderId="6" xfId="0" applyFont="1" applyBorder="1"/>
    <xf numFmtId="0" fontId="46" fillId="2" borderId="0" xfId="0" applyFont="1" applyFill="1"/>
    <xf numFmtId="0" fontId="48" fillId="2" borderId="0" xfId="0" applyFont="1" applyFill="1"/>
    <xf numFmtId="0" fontId="48" fillId="2" borderId="22" xfId="0" applyFont="1" applyFill="1" applyBorder="1"/>
    <xf numFmtId="0" fontId="48" fillId="2" borderId="47" xfId="0" applyFont="1" applyFill="1" applyBorder="1"/>
    <xf numFmtId="0" fontId="48" fillId="2" borderId="3" xfId="0" applyFont="1" applyFill="1" applyBorder="1"/>
    <xf numFmtId="0" fontId="11" fillId="12" borderId="4" xfId="2" applyFill="1" applyBorder="1"/>
    <xf numFmtId="0" fontId="0" fillId="0" borderId="51" xfId="0" applyBorder="1"/>
    <xf numFmtId="0" fontId="0" fillId="12" borderId="51" xfId="0" applyFill="1" applyBorder="1"/>
    <xf numFmtId="0" fontId="48" fillId="2" borderId="12" xfId="0" applyFont="1" applyFill="1" applyBorder="1"/>
    <xf numFmtId="0" fontId="5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50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5" fillId="12" borderId="53" xfId="0" applyNumberFormat="1" applyFont="1" applyFill="1" applyBorder="1" applyAlignment="1">
      <alignment horizontal="center" vertical="center"/>
    </xf>
    <xf numFmtId="0" fontId="35" fillId="12" borderId="53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7" fillId="0" borderId="54" xfId="2" applyFont="1" applyBorder="1"/>
    <xf numFmtId="164" fontId="35" fillId="0" borderId="55" xfId="0" applyNumberFormat="1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17" fillId="12" borderId="54" xfId="2" applyFont="1" applyFill="1" applyBorder="1"/>
    <xf numFmtId="164" fontId="35" fillId="12" borderId="55" xfId="0" applyNumberFormat="1" applyFont="1" applyFill="1" applyBorder="1" applyAlignment="1">
      <alignment horizontal="center" vertical="center"/>
    </xf>
    <xf numFmtId="0" fontId="35" fillId="12" borderId="55" xfId="0" applyFont="1" applyFill="1" applyBorder="1" applyAlignment="1">
      <alignment horizontal="center" vertical="center"/>
    </xf>
    <xf numFmtId="164" fontId="35" fillId="0" borderId="53" xfId="0" applyNumberFormat="1" applyFont="1" applyBorder="1" applyAlignment="1">
      <alignment horizontal="center" vertical="center"/>
    </xf>
    <xf numFmtId="164" fontId="35" fillId="12" borderId="54" xfId="0" applyNumberFormat="1" applyFont="1" applyFill="1" applyBorder="1" applyAlignment="1">
      <alignment horizontal="center" vertical="center"/>
    </xf>
    <xf numFmtId="165" fontId="35" fillId="12" borderId="54" xfId="0" applyNumberFormat="1" applyFont="1" applyFill="1" applyBorder="1" applyAlignment="1">
      <alignment horizontal="center" vertical="center"/>
    </xf>
    <xf numFmtId="164" fontId="35" fillId="0" borderId="54" xfId="0" applyNumberFormat="1" applyFont="1" applyBorder="1" applyAlignment="1">
      <alignment horizontal="center" vertical="center"/>
    </xf>
    <xf numFmtId="0" fontId="0" fillId="12" borderId="49" xfId="0" applyFill="1" applyBorder="1"/>
    <xf numFmtId="164" fontId="35" fillId="0" borderId="56" xfId="0" applyNumberFormat="1" applyFont="1" applyBorder="1" applyAlignment="1">
      <alignment horizontal="center" vertical="center"/>
    </xf>
    <xf numFmtId="164" fontId="35" fillId="12" borderId="57" xfId="0" applyNumberFormat="1" applyFont="1" applyFill="1" applyBorder="1" applyAlignment="1">
      <alignment horizontal="center" vertical="center"/>
    </xf>
    <xf numFmtId="164" fontId="35" fillId="0" borderId="57" xfId="0" applyNumberFormat="1" applyFont="1" applyBorder="1" applyAlignment="1">
      <alignment horizontal="center" vertical="center"/>
    </xf>
    <xf numFmtId="164" fontId="35" fillId="12" borderId="59" xfId="0" applyNumberFormat="1" applyFont="1" applyFill="1" applyBorder="1" applyAlignment="1">
      <alignment horizontal="center" vertical="center"/>
    </xf>
    <xf numFmtId="164" fontId="35" fillId="0" borderId="59" xfId="0" applyNumberFormat="1" applyFont="1" applyBorder="1" applyAlignment="1">
      <alignment horizontal="center" vertical="center"/>
    </xf>
    <xf numFmtId="0" fontId="35" fillId="0" borderId="61" xfId="0" applyFont="1" applyBorder="1" applyAlignment="1">
      <alignment horizontal="center" vertical="center"/>
    </xf>
    <xf numFmtId="0" fontId="35" fillId="12" borderId="62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164" fontId="35" fillId="12" borderId="62" xfId="0" applyNumberFormat="1" applyFont="1" applyFill="1" applyBorder="1" applyAlignment="1">
      <alignment horizontal="center" vertical="center"/>
    </xf>
    <xf numFmtId="0" fontId="35" fillId="12" borderId="63" xfId="0" applyFont="1" applyFill="1" applyBorder="1" applyAlignment="1">
      <alignment horizontal="center" vertical="center"/>
    </xf>
    <xf numFmtId="164" fontId="35" fillId="0" borderId="62" xfId="0" applyNumberFormat="1" applyFont="1" applyBorder="1" applyAlignment="1">
      <alignment horizontal="center" vertical="center"/>
    </xf>
    <xf numFmtId="164" fontId="35" fillId="0" borderId="63" xfId="0" applyNumberFormat="1" applyFont="1" applyBorder="1" applyAlignment="1">
      <alignment horizontal="center" vertical="center"/>
    </xf>
    <xf numFmtId="164" fontId="35" fillId="12" borderId="63" xfId="0" applyNumberFormat="1" applyFont="1" applyFill="1" applyBorder="1" applyAlignment="1">
      <alignment horizontal="center" vertical="center"/>
    </xf>
    <xf numFmtId="165" fontId="35" fillId="12" borderId="59" xfId="0" applyNumberFormat="1" applyFont="1" applyFill="1" applyBorder="1" applyAlignment="1">
      <alignment horizontal="center" vertical="center"/>
    </xf>
    <xf numFmtId="165" fontId="35" fillId="0" borderId="59" xfId="0" applyNumberFormat="1" applyFont="1" applyBorder="1" applyAlignment="1">
      <alignment horizontal="center" vertical="center"/>
    </xf>
    <xf numFmtId="164" fontId="35" fillId="12" borderId="64" xfId="0" applyNumberFormat="1" applyFont="1" applyFill="1" applyBorder="1" applyAlignment="1">
      <alignment horizontal="center" vertical="center"/>
    </xf>
    <xf numFmtId="164" fontId="35" fillId="0" borderId="64" xfId="0" applyNumberFormat="1" applyFont="1" applyBorder="1" applyAlignment="1">
      <alignment horizontal="center" vertical="center"/>
    </xf>
    <xf numFmtId="164" fontId="35" fillId="12" borderId="7" xfId="0" applyNumberFormat="1" applyFont="1" applyFill="1" applyBorder="1" applyAlignment="1">
      <alignment horizontal="center" vertical="center"/>
    </xf>
    <xf numFmtId="164" fontId="35" fillId="0" borderId="7" xfId="0" applyNumberFormat="1" applyFont="1" applyBorder="1" applyAlignment="1">
      <alignment horizontal="center" vertical="center"/>
    </xf>
    <xf numFmtId="0" fontId="35" fillId="0" borderId="66" xfId="0" applyFont="1" applyBorder="1" applyAlignment="1">
      <alignment horizontal="center" vertical="center"/>
    </xf>
    <xf numFmtId="164" fontId="35" fillId="12" borderId="67" xfId="0" applyNumberFormat="1" applyFont="1" applyFill="1" applyBorder="1" applyAlignment="1">
      <alignment horizontal="center" vertical="center"/>
    </xf>
    <xf numFmtId="165" fontId="35" fillId="12" borderId="68" xfId="0" applyNumberFormat="1" applyFont="1" applyFill="1" applyBorder="1" applyAlignment="1">
      <alignment horizontal="center" vertical="center"/>
    </xf>
    <xf numFmtId="164" fontId="35" fillId="0" borderId="67" xfId="0" applyNumberFormat="1" applyFont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0" fontId="35" fillId="12" borderId="69" xfId="0" applyFont="1" applyFill="1" applyBorder="1" applyAlignment="1">
      <alignment horizontal="center" vertical="center"/>
    </xf>
    <xf numFmtId="0" fontId="35" fillId="0" borderId="70" xfId="0" applyFont="1" applyBorder="1" applyAlignment="1">
      <alignment horizontal="center" vertical="center"/>
    </xf>
    <xf numFmtId="0" fontId="35" fillId="0" borderId="69" xfId="0" applyFont="1" applyBorder="1" applyAlignment="1">
      <alignment horizontal="center" vertical="center"/>
    </xf>
    <xf numFmtId="164" fontId="35" fillId="12" borderId="69" xfId="0" applyNumberFormat="1" applyFont="1" applyFill="1" applyBorder="1" applyAlignment="1">
      <alignment horizontal="center" vertical="center"/>
    </xf>
    <xf numFmtId="0" fontId="35" fillId="12" borderId="70" xfId="0" applyFont="1" applyFill="1" applyBorder="1" applyAlignment="1">
      <alignment horizontal="center" vertical="center"/>
    </xf>
    <xf numFmtId="164" fontId="35" fillId="0" borderId="69" xfId="0" applyNumberFormat="1" applyFont="1" applyBorder="1" applyAlignment="1">
      <alignment horizontal="center" vertical="center"/>
    </xf>
    <xf numFmtId="164" fontId="35" fillId="0" borderId="70" xfId="0" applyNumberFormat="1" applyFont="1" applyBorder="1" applyAlignment="1">
      <alignment horizontal="center" vertical="center"/>
    </xf>
    <xf numFmtId="164" fontId="35" fillId="12" borderId="70" xfId="0" applyNumberFormat="1" applyFont="1" applyFill="1" applyBorder="1" applyAlignment="1">
      <alignment horizontal="center" vertical="center"/>
    </xf>
    <xf numFmtId="164" fontId="35" fillId="0" borderId="71" xfId="0" applyNumberFormat="1" applyFont="1" applyBorder="1" applyAlignment="1">
      <alignment horizontal="center" vertical="center"/>
    </xf>
    <xf numFmtId="0" fontId="35" fillId="0" borderId="72" xfId="0" applyFont="1" applyBorder="1" applyAlignment="1">
      <alignment horizontal="center" vertical="center"/>
    </xf>
    <xf numFmtId="164" fontId="35" fillId="12" borderId="73" xfId="0" applyNumberFormat="1" applyFont="1" applyFill="1" applyBorder="1" applyAlignment="1">
      <alignment horizontal="center" vertical="center"/>
    </xf>
    <xf numFmtId="165" fontId="35" fillId="12" borderId="74" xfId="0" applyNumberFormat="1" applyFont="1" applyFill="1" applyBorder="1" applyAlignment="1">
      <alignment horizontal="center" vertical="center"/>
    </xf>
    <xf numFmtId="164" fontId="35" fillId="0" borderId="73" xfId="0" applyNumberFormat="1" applyFont="1" applyBorder="1" applyAlignment="1">
      <alignment horizontal="center" vertical="center"/>
    </xf>
    <xf numFmtId="165" fontId="35" fillId="0" borderId="74" xfId="0" applyNumberFormat="1" applyFont="1" applyBorder="1" applyAlignment="1">
      <alignment horizontal="center" vertical="center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0" fontId="11" fillId="0" borderId="3" xfId="2" applyBorder="1"/>
    <xf numFmtId="0" fontId="11" fillId="0" borderId="4" xfId="2" applyBorder="1"/>
    <xf numFmtId="0" fontId="11" fillId="12" borderId="10" xfId="2" applyFill="1" applyBorder="1"/>
    <xf numFmtId="0" fontId="11" fillId="12" borderId="5" xfId="2" applyFill="1" applyBorder="1"/>
    <xf numFmtId="0" fontId="1" fillId="2" borderId="12" xfId="0" applyFont="1" applyFill="1" applyBorder="1" applyAlignment="1">
      <alignment horizontal="left"/>
    </xf>
    <xf numFmtId="0" fontId="17" fillId="12" borderId="78" xfId="2" applyFont="1" applyFill="1" applyBorder="1"/>
    <xf numFmtId="0" fontId="11" fillId="0" borderId="5" xfId="2" applyFill="1" applyBorder="1"/>
    <xf numFmtId="0" fontId="0" fillId="0" borderId="48" xfId="0" applyBorder="1"/>
    <xf numFmtId="0" fontId="12" fillId="12" borderId="7" xfId="2" applyFont="1" applyFill="1" applyBorder="1"/>
    <xf numFmtId="0" fontId="12" fillId="0" borderId="7" xfId="2" applyFont="1" applyFill="1" applyBorder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18" fillId="0" borderId="0" xfId="0" applyFont="1"/>
    <xf numFmtId="0" fontId="53" fillId="0" borderId="0" xfId="0" applyFont="1"/>
    <xf numFmtId="0" fontId="19" fillId="0" borderId="0" xfId="0" applyFont="1" applyAlignment="1">
      <alignment horizontal="left" vertical="center"/>
    </xf>
    <xf numFmtId="0" fontId="53" fillId="0" borderId="0" xfId="0" applyFont="1" applyAlignment="1">
      <alignment vertical="center"/>
    </xf>
    <xf numFmtId="0" fontId="54" fillId="0" borderId="0" xfId="0" applyFont="1" applyAlignment="1">
      <alignment horizontal="right"/>
    </xf>
    <xf numFmtId="0" fontId="55" fillId="0" borderId="0" xfId="0" applyFont="1"/>
    <xf numFmtId="0" fontId="58" fillId="0" borderId="0" xfId="0" applyFont="1"/>
    <xf numFmtId="0" fontId="59" fillId="0" borderId="0" xfId="0" applyFont="1" applyAlignment="1">
      <alignment vertical="top"/>
    </xf>
    <xf numFmtId="0" fontId="12" fillId="12" borderId="9" xfId="2" applyFont="1" applyFill="1" applyBorder="1"/>
    <xf numFmtId="0" fontId="11" fillId="0" borderId="10" xfId="2" applyFill="1" applyBorder="1"/>
    <xf numFmtId="0" fontId="61" fillId="0" borderId="4" xfId="0" applyFont="1" applyBorder="1"/>
    <xf numFmtId="0" fontId="11" fillId="12" borderId="3" xfId="2" applyFill="1" applyBorder="1" applyAlignment="1">
      <alignment horizontal="left"/>
    </xf>
    <xf numFmtId="0" fontId="50" fillId="2" borderId="12" xfId="0" applyFont="1" applyFill="1" applyBorder="1" applyAlignment="1">
      <alignment horizontal="left" vertical="top"/>
    </xf>
    <xf numFmtId="165" fontId="47" fillId="12" borderId="4" xfId="0" applyNumberFormat="1" applyFont="1" applyFill="1" applyBorder="1" applyAlignment="1">
      <alignment horizontal="center" vertical="center"/>
    </xf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5" fillId="12" borderId="4" xfId="0" applyNumberFormat="1" applyFont="1" applyFill="1" applyBorder="1" applyAlignment="1">
      <alignment horizontal="center" vertical="center"/>
    </xf>
    <xf numFmtId="0" fontId="1" fillId="9" borderId="84" xfId="0" applyFont="1" applyFill="1" applyBorder="1" applyAlignment="1">
      <alignment horizontal="center" vertical="center"/>
    </xf>
    <xf numFmtId="0" fontId="10" fillId="0" borderId="52" xfId="0" applyFont="1" applyBorder="1"/>
    <xf numFmtId="0" fontId="10" fillId="12" borderId="52" xfId="0" applyFont="1" applyFill="1" applyBorder="1"/>
    <xf numFmtId="0" fontId="11" fillId="12" borderId="4" xfId="2" applyFill="1" applyBorder="1" applyAlignment="1">
      <alignment horizontal="left" vertical="center"/>
    </xf>
    <xf numFmtId="164" fontId="35" fillId="12" borderId="29" xfId="0" applyNumberFormat="1" applyFont="1" applyFill="1" applyBorder="1" applyAlignment="1">
      <alignment horizontal="center" vertical="center"/>
    </xf>
    <xf numFmtId="0" fontId="35" fillId="12" borderId="66" xfId="0" applyFont="1" applyFill="1" applyBorder="1" applyAlignment="1">
      <alignment horizontal="center" vertical="center"/>
    </xf>
    <xf numFmtId="0" fontId="35" fillId="12" borderId="65" xfId="0" applyFont="1" applyFill="1" applyBorder="1" applyAlignment="1">
      <alignment horizontal="center" vertical="center"/>
    </xf>
    <xf numFmtId="164" fontId="35" fillId="12" borderId="65" xfId="0" applyNumberFormat="1" applyFont="1" applyFill="1" applyBorder="1" applyAlignment="1">
      <alignment horizontal="center" vertical="center"/>
    </xf>
    <xf numFmtId="164" fontId="35" fillId="12" borderId="45" xfId="0" applyNumberFormat="1" applyFont="1" applyFill="1" applyBorder="1" applyAlignment="1">
      <alignment horizontal="center" vertical="center"/>
    </xf>
    <xf numFmtId="164" fontId="35" fillId="12" borderId="41" xfId="0" applyNumberFormat="1" applyFont="1" applyFill="1" applyBorder="1" applyAlignment="1">
      <alignment horizontal="center" vertical="center"/>
    </xf>
    <xf numFmtId="164" fontId="35" fillId="12" borderId="37" xfId="0" applyNumberFormat="1" applyFont="1" applyFill="1" applyBorder="1" applyAlignment="1">
      <alignment horizontal="center" vertical="center"/>
    </xf>
    <xf numFmtId="164" fontId="35" fillId="12" borderId="33" xfId="0" applyNumberFormat="1" applyFont="1" applyFill="1" applyBorder="1" applyAlignment="1">
      <alignment horizontal="center" vertical="center"/>
    </xf>
    <xf numFmtId="164" fontId="35" fillId="12" borderId="25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35" fillId="12" borderId="61" xfId="0" applyFont="1" applyFill="1" applyBorder="1" applyAlignment="1">
      <alignment horizontal="center" vertical="center"/>
    </xf>
    <xf numFmtId="164" fontId="35" fillId="12" borderId="56" xfId="0" applyNumberFormat="1" applyFont="1" applyFill="1" applyBorder="1" applyAlignment="1">
      <alignment horizontal="center" vertical="center"/>
    </xf>
    <xf numFmtId="164" fontId="35" fillId="12" borderId="58" xfId="0" applyNumberFormat="1" applyFont="1" applyFill="1" applyBorder="1" applyAlignment="1">
      <alignment horizontal="center" vertical="center"/>
    </xf>
    <xf numFmtId="164" fontId="35" fillId="12" borderId="61" xfId="0" applyNumberFormat="1" applyFont="1" applyFill="1" applyBorder="1" applyAlignment="1">
      <alignment horizontal="center" vertical="center"/>
    </xf>
    <xf numFmtId="0" fontId="35" fillId="12" borderId="58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5" fillId="9" borderId="16" xfId="0" applyNumberFormat="1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164" fontId="35" fillId="12" borderId="92" xfId="0" applyNumberFormat="1" applyFont="1" applyFill="1" applyBorder="1" applyAlignment="1">
      <alignment horizontal="center" vertical="center"/>
    </xf>
    <xf numFmtId="164" fontId="35" fillId="12" borderId="81" xfId="0" applyNumberFormat="1" applyFont="1" applyFill="1" applyBorder="1" applyAlignment="1">
      <alignment horizontal="center" vertical="center"/>
    </xf>
    <xf numFmtId="164" fontId="35" fillId="0" borderId="91" xfId="0" applyNumberFormat="1" applyFont="1" applyBorder="1" applyAlignment="1">
      <alignment horizontal="center" vertical="center"/>
    </xf>
    <xf numFmtId="165" fontId="37" fillId="12" borderId="4" xfId="0" applyNumberFormat="1" applyFont="1" applyFill="1" applyBorder="1" applyAlignment="1">
      <alignment horizontal="center"/>
    </xf>
    <xf numFmtId="0" fontId="17" fillId="0" borderId="3" xfId="2" applyFont="1" applyFill="1" applyBorder="1"/>
    <xf numFmtId="0" fontId="11" fillId="0" borderId="3" xfId="2" applyFill="1" applyBorder="1" applyAlignment="1">
      <alignment horizontal="left" vertical="center"/>
    </xf>
    <xf numFmtId="0" fontId="17" fillId="0" borderId="6" xfId="2" applyFont="1" applyFill="1" applyBorder="1"/>
    <xf numFmtId="0" fontId="37" fillId="0" borderId="3" xfId="0" applyFont="1" applyBorder="1" applyAlignment="1">
      <alignment horizontal="center"/>
    </xf>
    <xf numFmtId="0" fontId="35" fillId="0" borderId="93" xfId="0" applyFont="1" applyBorder="1" applyAlignment="1">
      <alignment horizontal="center" vertical="center"/>
    </xf>
    <xf numFmtId="0" fontId="35" fillId="0" borderId="94" xfId="0" applyFont="1" applyBorder="1" applyAlignment="1">
      <alignment horizontal="center" vertical="center"/>
    </xf>
    <xf numFmtId="0" fontId="35" fillId="12" borderId="94" xfId="0" applyFont="1" applyFill="1" applyBorder="1" applyAlignment="1">
      <alignment horizontal="center" vertical="center"/>
    </xf>
    <xf numFmtId="164" fontId="35" fillId="0" borderId="94" xfId="0" applyNumberFormat="1" applyFont="1" applyBorder="1" applyAlignment="1">
      <alignment horizontal="center" vertical="center"/>
    </xf>
    <xf numFmtId="164" fontId="35" fillId="12" borderId="94" xfId="0" applyNumberFormat="1" applyFont="1" applyFill="1" applyBorder="1" applyAlignment="1">
      <alignment horizontal="center" vertical="center"/>
    </xf>
    <xf numFmtId="164" fontId="35" fillId="0" borderId="93" xfId="0" applyNumberFormat="1" applyFont="1" applyBorder="1" applyAlignment="1">
      <alignment horizontal="center" vertical="center"/>
    </xf>
    <xf numFmtId="164" fontId="11" fillId="13" borderId="75" xfId="2" applyNumberFormat="1" applyFill="1" applyBorder="1" applyAlignment="1">
      <alignment horizontal="left" vertical="center"/>
    </xf>
    <xf numFmtId="165" fontId="11" fillId="0" borderId="96" xfId="2" applyNumberFormat="1" applyFill="1" applyBorder="1" applyAlignment="1">
      <alignment horizontal="left" vertical="center"/>
    </xf>
    <xf numFmtId="0" fontId="50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2" xfId="0" applyFont="1" applyFill="1" applyBorder="1" applyAlignment="1">
      <alignment horizontal="left" vertical="center"/>
    </xf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left" vertical="center"/>
    </xf>
    <xf numFmtId="164" fontId="11" fillId="12" borderId="52" xfId="2" applyNumberFormat="1" applyFill="1" applyBorder="1" applyAlignment="1">
      <alignment horizontal="left"/>
    </xf>
    <xf numFmtId="0" fontId="62" fillId="12" borderId="4" xfId="0" applyFont="1" applyFill="1" applyBorder="1"/>
    <xf numFmtId="0" fontId="12" fillId="0" borderId="53" xfId="2" applyFont="1" applyBorder="1"/>
    <xf numFmtId="0" fontId="12" fillId="12" borderId="54" xfId="2" applyFont="1" applyFill="1" applyBorder="1"/>
    <xf numFmtId="0" fontId="12" fillId="0" borderId="54" xfId="2" applyFont="1" applyBorder="1"/>
    <xf numFmtId="0" fontId="46" fillId="4" borderId="97" xfId="0" applyFont="1" applyFill="1" applyBorder="1"/>
    <xf numFmtId="0" fontId="46" fillId="3" borderId="97" xfId="0" applyFont="1" applyFill="1" applyBorder="1"/>
    <xf numFmtId="165" fontId="35" fillId="12" borderId="7" xfId="0" applyNumberFormat="1" applyFont="1" applyFill="1" applyBorder="1" applyAlignment="1">
      <alignment horizontal="center" vertical="center"/>
    </xf>
    <xf numFmtId="165" fontId="35" fillId="0" borderId="7" xfId="0" applyNumberFormat="1" applyFont="1" applyBorder="1" applyAlignment="1">
      <alignment horizontal="center" vertical="center"/>
    </xf>
    <xf numFmtId="165" fontId="35" fillId="12" borderId="30" xfId="0" applyNumberFormat="1" applyFont="1" applyFill="1" applyBorder="1" applyAlignment="1">
      <alignment horizontal="center" vertical="center"/>
    </xf>
    <xf numFmtId="165" fontId="35" fillId="0" borderId="30" xfId="0" applyNumberFormat="1" applyFont="1" applyBorder="1" applyAlignment="1">
      <alignment horizontal="center" vertical="center"/>
    </xf>
    <xf numFmtId="165" fontId="35" fillId="12" borderId="46" xfId="0" applyNumberFormat="1" applyFont="1" applyFill="1" applyBorder="1" applyAlignment="1">
      <alignment horizontal="center" vertical="center"/>
    </xf>
    <xf numFmtId="165" fontId="35" fillId="0" borderId="46" xfId="0" applyNumberFormat="1" applyFont="1" applyBorder="1" applyAlignment="1">
      <alignment horizontal="center" vertical="center"/>
    </xf>
    <xf numFmtId="165" fontId="35" fillId="12" borderId="42" xfId="0" applyNumberFormat="1" applyFont="1" applyFill="1" applyBorder="1" applyAlignment="1">
      <alignment horizontal="center" vertical="center"/>
    </xf>
    <xf numFmtId="165" fontId="35" fillId="0" borderId="42" xfId="0" applyNumberFormat="1" applyFont="1" applyBorder="1" applyAlignment="1">
      <alignment horizontal="center" vertical="center"/>
    </xf>
    <xf numFmtId="164" fontId="35" fillId="13" borderId="73" xfId="0" applyNumberFormat="1" applyFont="1" applyFill="1" applyBorder="1" applyAlignment="1">
      <alignment horizontal="center" vertical="center"/>
    </xf>
    <xf numFmtId="164" fontId="35" fillId="13" borderId="69" xfId="0" applyNumberFormat="1" applyFont="1" applyFill="1" applyBorder="1" applyAlignment="1">
      <alignment horizontal="center" vertical="center"/>
    </xf>
    <xf numFmtId="164" fontId="35" fillId="13" borderId="70" xfId="0" applyNumberFormat="1" applyFont="1" applyFill="1" applyBorder="1" applyAlignment="1">
      <alignment horizontal="center" vertical="center"/>
    </xf>
    <xf numFmtId="165" fontId="35" fillId="13" borderId="74" xfId="0" applyNumberFormat="1" applyFont="1" applyFill="1" applyBorder="1" applyAlignment="1">
      <alignment horizontal="center" vertical="center"/>
    </xf>
    <xf numFmtId="0" fontId="35" fillId="13" borderId="69" xfId="0" applyFont="1" applyFill="1" applyBorder="1" applyAlignment="1">
      <alignment horizontal="center" vertical="center"/>
    </xf>
    <xf numFmtId="0" fontId="35" fillId="13" borderId="70" xfId="0" applyFont="1" applyFill="1" applyBorder="1" applyAlignment="1">
      <alignment horizontal="center" vertical="center"/>
    </xf>
    <xf numFmtId="0" fontId="12" fillId="0" borderId="8" xfId="2" applyFont="1" applyBorder="1"/>
    <xf numFmtId="165" fontId="35" fillId="0" borderId="100" xfId="0" applyNumberFormat="1" applyFont="1" applyBorder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164" fontId="35" fillId="0" borderId="101" xfId="0" applyNumberFormat="1" applyFont="1" applyBorder="1" applyAlignment="1">
      <alignment horizontal="center" vertical="center"/>
    </xf>
    <xf numFmtId="0" fontId="35" fillId="0" borderId="102" xfId="0" applyFont="1" applyBorder="1" applyAlignment="1">
      <alignment horizontal="center" vertical="center"/>
    </xf>
    <xf numFmtId="164" fontId="35" fillId="0" borderId="8" xfId="0" applyNumberFormat="1" applyFont="1" applyBorder="1" applyAlignment="1">
      <alignment horizontal="center" vertical="center"/>
    </xf>
    <xf numFmtId="164" fontId="35" fillId="0" borderId="103" xfId="0" applyNumberFormat="1" applyFont="1" applyBorder="1" applyAlignment="1">
      <alignment horizontal="center" vertical="center"/>
    </xf>
    <xf numFmtId="165" fontId="35" fillId="12" borderId="104" xfId="0" applyNumberFormat="1" applyFont="1" applyFill="1" applyBorder="1" applyAlignment="1">
      <alignment horizontal="center" vertical="center"/>
    </xf>
    <xf numFmtId="0" fontId="12" fillId="12" borderId="105" xfId="2" applyFont="1" applyFill="1" applyBorder="1"/>
    <xf numFmtId="165" fontId="35" fillId="12" borderId="106" xfId="0" applyNumberFormat="1" applyFont="1" applyFill="1" applyBorder="1" applyAlignment="1">
      <alignment horizontal="center" vertical="center"/>
    </xf>
    <xf numFmtId="164" fontId="35" fillId="12" borderId="105" xfId="0" applyNumberFormat="1" applyFont="1" applyFill="1" applyBorder="1" applyAlignment="1">
      <alignment horizontal="center" vertical="center"/>
    </xf>
    <xf numFmtId="164" fontId="35" fillId="12" borderId="107" xfId="0" applyNumberFormat="1" applyFont="1" applyFill="1" applyBorder="1" applyAlignment="1">
      <alignment horizontal="center" vertical="center"/>
    </xf>
    <xf numFmtId="164" fontId="35" fillId="12" borderId="108" xfId="0" applyNumberFormat="1" applyFont="1" applyFill="1" applyBorder="1" applyAlignment="1">
      <alignment horizontal="center" vertical="center"/>
    </xf>
    <xf numFmtId="165" fontId="35" fillId="12" borderId="107" xfId="0" applyNumberFormat="1" applyFont="1" applyFill="1" applyBorder="1" applyAlignment="1">
      <alignment horizontal="center" vertical="center"/>
    </xf>
    <xf numFmtId="164" fontId="35" fillId="0" borderId="111" xfId="0" applyNumberFormat="1" applyFont="1" applyBorder="1" applyAlignment="1">
      <alignment horizontal="center" vertical="center"/>
    </xf>
    <xf numFmtId="0" fontId="35" fillId="0" borderId="112" xfId="0" applyFont="1" applyBorder="1" applyAlignment="1">
      <alignment horizontal="center" vertical="center"/>
    </xf>
    <xf numFmtId="0" fontId="35" fillId="0" borderId="113" xfId="0" applyFont="1" applyBorder="1" applyAlignment="1">
      <alignment horizontal="center" vertical="center"/>
    </xf>
    <xf numFmtId="164" fontId="35" fillId="0" borderId="109" xfId="0" applyNumberFormat="1" applyFont="1" applyBorder="1" applyAlignment="1">
      <alignment horizontal="center" vertical="center"/>
    </xf>
    <xf numFmtId="164" fontId="35" fillId="0" borderId="114" xfId="0" applyNumberFormat="1" applyFont="1" applyBorder="1" applyAlignment="1">
      <alignment horizontal="center" vertical="center"/>
    </xf>
    <xf numFmtId="165" fontId="35" fillId="12" borderId="115" xfId="0" applyNumberFormat="1" applyFont="1" applyFill="1" applyBorder="1" applyAlignment="1">
      <alignment horizontal="center" vertical="center"/>
    </xf>
    <xf numFmtId="164" fontId="35" fillId="0" borderId="116" xfId="0" applyNumberFormat="1" applyFont="1" applyBorder="1" applyAlignment="1">
      <alignment horizontal="center" vertical="center"/>
    </xf>
    <xf numFmtId="165" fontId="35" fillId="12" borderId="117" xfId="0" applyNumberFormat="1" applyFont="1" applyFill="1" applyBorder="1" applyAlignment="1">
      <alignment horizontal="center" vertical="center"/>
    </xf>
    <xf numFmtId="164" fontId="35" fillId="0" borderId="119" xfId="0" applyNumberFormat="1" applyFont="1" applyBorder="1" applyAlignment="1">
      <alignment horizontal="center" vertical="center"/>
    </xf>
    <xf numFmtId="0" fontId="12" fillId="12" borderId="120" xfId="2" applyFont="1" applyFill="1" applyBorder="1"/>
    <xf numFmtId="164" fontId="35" fillId="12" borderId="121" xfId="0" applyNumberFormat="1" applyFont="1" applyFill="1" applyBorder="1" applyAlignment="1">
      <alignment horizontal="center" vertical="center"/>
    </xf>
    <xf numFmtId="164" fontId="35" fillId="12" borderId="120" xfId="0" applyNumberFormat="1" applyFont="1" applyFill="1" applyBorder="1" applyAlignment="1">
      <alignment horizontal="center" vertical="center"/>
    </xf>
    <xf numFmtId="164" fontId="35" fillId="12" borderId="122" xfId="0" applyNumberFormat="1" applyFont="1" applyFill="1" applyBorder="1" applyAlignment="1">
      <alignment horizontal="center" vertical="center"/>
    </xf>
    <xf numFmtId="164" fontId="35" fillId="12" borderId="123" xfId="0" applyNumberFormat="1" applyFont="1" applyFill="1" applyBorder="1" applyAlignment="1">
      <alignment horizontal="center" vertical="center"/>
    </xf>
    <xf numFmtId="165" fontId="35" fillId="12" borderId="122" xfId="0" applyNumberFormat="1" applyFont="1" applyFill="1" applyBorder="1" applyAlignment="1">
      <alignment horizontal="center" vertical="center"/>
    </xf>
    <xf numFmtId="164" fontId="35" fillId="0" borderId="126" xfId="0" applyNumberFormat="1" applyFont="1" applyBorder="1" applyAlignment="1">
      <alignment horizontal="center" vertical="center"/>
    </xf>
    <xf numFmtId="0" fontId="35" fillId="0" borderId="127" xfId="0" applyFont="1" applyBorder="1" applyAlignment="1">
      <alignment horizontal="center" vertical="center"/>
    </xf>
    <xf numFmtId="0" fontId="35" fillId="0" borderId="128" xfId="0" applyFont="1" applyBorder="1" applyAlignment="1">
      <alignment horizontal="center" vertical="center"/>
    </xf>
    <xf numFmtId="164" fontId="35" fillId="0" borderId="124" xfId="0" applyNumberFormat="1" applyFont="1" applyBorder="1" applyAlignment="1">
      <alignment horizontal="center" vertical="center"/>
    </xf>
    <xf numFmtId="164" fontId="35" fillId="0" borderId="129" xfId="0" applyNumberFormat="1" applyFont="1" applyBorder="1" applyAlignment="1">
      <alignment horizontal="center" vertical="center"/>
    </xf>
    <xf numFmtId="165" fontId="35" fillId="12" borderId="130" xfId="0" applyNumberFormat="1" applyFont="1" applyFill="1" applyBorder="1" applyAlignment="1">
      <alignment horizontal="center" vertical="center"/>
    </xf>
    <xf numFmtId="164" fontId="35" fillId="0" borderId="131" xfId="0" applyNumberFormat="1" applyFont="1" applyBorder="1" applyAlignment="1">
      <alignment horizontal="center" vertical="center"/>
    </xf>
    <xf numFmtId="165" fontId="35" fillId="12" borderId="132" xfId="0" applyNumberFormat="1" applyFont="1" applyFill="1" applyBorder="1" applyAlignment="1">
      <alignment horizontal="center" vertical="center"/>
    </xf>
    <xf numFmtId="164" fontId="35" fillId="0" borderId="134" xfId="0" applyNumberFormat="1" applyFont="1" applyBorder="1" applyAlignment="1">
      <alignment horizontal="center" vertical="center"/>
    </xf>
    <xf numFmtId="164" fontId="35" fillId="0" borderId="135" xfId="0" applyNumberFormat="1" applyFont="1" applyBorder="1" applyAlignment="1">
      <alignment horizontal="center" vertical="center"/>
    </xf>
    <xf numFmtId="0" fontId="35" fillId="0" borderId="136" xfId="0" applyFont="1" applyBorder="1" applyAlignment="1">
      <alignment horizontal="center" vertical="center"/>
    </xf>
    <xf numFmtId="164" fontId="35" fillId="12" borderId="137" xfId="0" applyNumberFormat="1" applyFont="1" applyFill="1" applyBorder="1" applyAlignment="1">
      <alignment horizontal="center" vertical="center"/>
    </xf>
    <xf numFmtId="164" fontId="35" fillId="12" borderId="138" xfId="0" applyNumberFormat="1" applyFont="1" applyFill="1" applyBorder="1" applyAlignment="1">
      <alignment horizontal="center" vertical="center"/>
    </xf>
    <xf numFmtId="164" fontId="35" fillId="12" borderId="139" xfId="0" applyNumberFormat="1" applyFont="1" applyFill="1" applyBorder="1" applyAlignment="1">
      <alignment horizontal="center" vertical="center"/>
    </xf>
    <xf numFmtId="0" fontId="35" fillId="0" borderId="141" xfId="0" applyFont="1" applyBorder="1" applyAlignment="1">
      <alignment horizontal="center" vertical="center"/>
    </xf>
    <xf numFmtId="0" fontId="35" fillId="0" borderId="142" xfId="0" applyFont="1" applyBorder="1" applyAlignment="1">
      <alignment horizontal="center" vertical="center"/>
    </xf>
    <xf numFmtId="165" fontId="35" fillId="0" borderId="83" xfId="0" applyNumberFormat="1" applyFont="1" applyBorder="1" applyAlignment="1">
      <alignment horizontal="center" vertical="center"/>
    </xf>
    <xf numFmtId="165" fontId="35" fillId="12" borderId="143" xfId="0" applyNumberFormat="1" applyFont="1" applyFill="1" applyBorder="1" applyAlignment="1">
      <alignment horizontal="center" vertical="center"/>
    </xf>
    <xf numFmtId="164" fontId="35" fillId="0" borderId="83" xfId="0" applyNumberFormat="1" applyFont="1" applyBorder="1" applyAlignment="1">
      <alignment horizontal="center" vertical="center"/>
    </xf>
    <xf numFmtId="164" fontId="35" fillId="0" borderId="145" xfId="0" applyNumberFormat="1" applyFont="1" applyBorder="1" applyAlignment="1">
      <alignment horizontal="center" vertical="center"/>
    </xf>
    <xf numFmtId="164" fontId="35" fillId="0" borderId="146" xfId="0" applyNumberFormat="1" applyFont="1" applyBorder="1" applyAlignment="1">
      <alignment horizontal="center" vertical="center"/>
    </xf>
    <xf numFmtId="164" fontId="35" fillId="0" borderId="147" xfId="0" applyNumberFormat="1" applyFont="1" applyBorder="1" applyAlignment="1">
      <alignment horizontal="center" vertical="center"/>
    </xf>
    <xf numFmtId="165" fontId="35" fillId="12" borderId="146" xfId="0" applyNumberFormat="1" applyFont="1" applyFill="1" applyBorder="1" applyAlignment="1">
      <alignment horizontal="center" vertical="center"/>
    </xf>
    <xf numFmtId="164" fontId="35" fillId="12" borderId="143" xfId="0" applyNumberFormat="1" applyFont="1" applyFill="1" applyBorder="1" applyAlignment="1">
      <alignment horizontal="center" vertical="center"/>
    </xf>
    <xf numFmtId="164" fontId="35" fillId="12" borderId="148" xfId="0" applyNumberFormat="1" applyFont="1" applyFill="1" applyBorder="1" applyAlignment="1">
      <alignment horizontal="center" vertical="center"/>
    </xf>
    <xf numFmtId="164" fontId="35" fillId="12" borderId="149" xfId="0" applyNumberFormat="1" applyFont="1" applyFill="1" applyBorder="1" applyAlignment="1">
      <alignment horizontal="center" vertical="center"/>
    </xf>
    <xf numFmtId="164" fontId="35" fillId="12" borderId="150" xfId="0" applyNumberFormat="1" applyFont="1" applyFill="1" applyBorder="1" applyAlignment="1">
      <alignment horizontal="center" vertical="center"/>
    </xf>
    <xf numFmtId="164" fontId="35" fillId="12" borderId="151" xfId="0" applyNumberFormat="1" applyFont="1" applyFill="1" applyBorder="1" applyAlignment="1">
      <alignment horizontal="center" vertical="center"/>
    </xf>
    <xf numFmtId="165" fontId="35" fillId="12" borderId="151" xfId="0" applyNumberFormat="1" applyFont="1" applyFill="1" applyBorder="1" applyAlignment="1">
      <alignment horizontal="center" vertical="center"/>
    </xf>
    <xf numFmtId="164" fontId="35" fillId="0" borderId="152" xfId="0" applyNumberFormat="1" applyFont="1" applyBorder="1" applyAlignment="1">
      <alignment horizontal="center" vertical="center"/>
    </xf>
    <xf numFmtId="0" fontId="35" fillId="0" borderId="153" xfId="0" applyFont="1" applyBorder="1" applyAlignment="1">
      <alignment horizontal="center" vertical="center"/>
    </xf>
    <xf numFmtId="0" fontId="35" fillId="0" borderId="154" xfId="0" applyFont="1" applyBorder="1" applyAlignment="1">
      <alignment horizontal="center" vertical="center"/>
    </xf>
    <xf numFmtId="164" fontId="35" fillId="0" borderId="155" xfId="0" applyNumberFormat="1" applyFont="1" applyBorder="1" applyAlignment="1">
      <alignment horizontal="center" vertical="center"/>
    </xf>
    <xf numFmtId="164" fontId="35" fillId="0" borderId="156" xfId="0" applyNumberFormat="1" applyFont="1" applyBorder="1" applyAlignment="1">
      <alignment horizontal="center" vertical="center"/>
    </xf>
    <xf numFmtId="165" fontId="35" fillId="12" borderId="155" xfId="0" applyNumberFormat="1" applyFont="1" applyFill="1" applyBorder="1" applyAlignment="1">
      <alignment horizontal="center" vertical="center"/>
    </xf>
    <xf numFmtId="164" fontId="35" fillId="12" borderId="78" xfId="0" applyNumberFormat="1" applyFont="1" applyFill="1" applyBorder="1" applyAlignment="1">
      <alignment horizontal="center" vertical="center"/>
    </xf>
    <xf numFmtId="164" fontId="35" fillId="0" borderId="78" xfId="0" applyNumberFormat="1" applyFont="1" applyBorder="1" applyAlignment="1">
      <alignment horizontal="center" vertical="center"/>
    </xf>
    <xf numFmtId="164" fontId="35" fillId="0" borderId="157" xfId="0" applyNumberFormat="1" applyFont="1" applyBorder="1" applyAlignment="1">
      <alignment horizontal="center" vertical="center"/>
    </xf>
    <xf numFmtId="164" fontId="35" fillId="12" borderId="158" xfId="0" applyNumberFormat="1" applyFont="1" applyFill="1" applyBorder="1" applyAlignment="1">
      <alignment horizontal="center" vertical="center"/>
    </xf>
    <xf numFmtId="0" fontId="17" fillId="0" borderId="8" xfId="2" applyFont="1" applyBorder="1"/>
    <xf numFmtId="164" fontId="35" fillId="0" borderId="160" xfId="0" applyNumberFormat="1" applyFont="1" applyBorder="1" applyAlignment="1">
      <alignment horizontal="center" vertical="center"/>
    </xf>
    <xf numFmtId="0" fontId="35" fillId="0" borderId="160" xfId="0" applyFont="1" applyBorder="1" applyAlignment="1">
      <alignment horizontal="center" vertical="center"/>
    </xf>
    <xf numFmtId="0" fontId="12" fillId="12" borderId="162" xfId="2" applyFont="1" applyFill="1" applyBorder="1"/>
    <xf numFmtId="164" fontId="35" fillId="12" borderId="163" xfId="0" applyNumberFormat="1" applyFont="1" applyFill="1" applyBorder="1" applyAlignment="1">
      <alignment horizontal="center" vertical="center"/>
    </xf>
    <xf numFmtId="0" fontId="12" fillId="0" borderId="164" xfId="2" applyFont="1" applyFill="1" applyBorder="1"/>
    <xf numFmtId="164" fontId="35" fillId="0" borderId="165" xfId="0" applyNumberFormat="1" applyFont="1" applyBorder="1" applyAlignment="1">
      <alignment horizontal="center" vertical="center"/>
    </xf>
    <xf numFmtId="164" fontId="35" fillId="0" borderId="159" xfId="0" applyNumberFormat="1" applyFont="1" applyBorder="1" applyAlignment="1">
      <alignment horizontal="center" vertical="center"/>
    </xf>
    <xf numFmtId="0" fontId="17" fillId="12" borderId="162" xfId="2" applyFont="1" applyFill="1" applyBorder="1"/>
    <xf numFmtId="164" fontId="35" fillId="12" borderId="166" xfId="0" applyNumberFormat="1" applyFont="1" applyFill="1" applyBorder="1" applyAlignment="1">
      <alignment horizontal="center" vertical="center"/>
    </xf>
    <xf numFmtId="164" fontId="35" fillId="13" borderId="169" xfId="0" applyNumberFormat="1" applyFont="1" applyFill="1" applyBorder="1" applyAlignment="1">
      <alignment horizontal="center" vertical="center"/>
    </xf>
    <xf numFmtId="0" fontId="17" fillId="13" borderId="7" xfId="2" applyFont="1" applyFill="1" applyBorder="1"/>
    <xf numFmtId="164" fontId="35" fillId="13" borderId="94" xfId="0" applyNumberFormat="1" applyFont="1" applyFill="1" applyBorder="1" applyAlignment="1">
      <alignment horizontal="center" vertical="center"/>
    </xf>
    <xf numFmtId="164" fontId="35" fillId="13" borderId="161" xfId="0" applyNumberFormat="1" applyFont="1" applyFill="1" applyBorder="1" applyAlignment="1">
      <alignment horizontal="center" vertical="center"/>
    </xf>
    <xf numFmtId="0" fontId="17" fillId="13" borderId="6" xfId="2" applyFont="1" applyFill="1" applyBorder="1"/>
    <xf numFmtId="0" fontId="12" fillId="13" borderId="54" xfId="2" applyFont="1" applyFill="1" applyBorder="1"/>
    <xf numFmtId="164" fontId="35" fillId="13" borderId="55" xfId="0" applyNumberFormat="1" applyFont="1" applyFill="1" applyBorder="1" applyAlignment="1">
      <alignment horizontal="center" vertical="center"/>
    </xf>
    <xf numFmtId="165" fontId="35" fillId="13" borderId="54" xfId="0" applyNumberFormat="1" applyFont="1" applyFill="1" applyBorder="1" applyAlignment="1">
      <alignment horizontal="center" vertical="center"/>
    </xf>
    <xf numFmtId="0" fontId="35" fillId="13" borderId="55" xfId="0" applyFont="1" applyFill="1" applyBorder="1" applyAlignment="1">
      <alignment horizontal="center" vertical="center"/>
    </xf>
    <xf numFmtId="0" fontId="17" fillId="0" borderId="78" xfId="2" applyFont="1" applyBorder="1"/>
    <xf numFmtId="164" fontId="35" fillId="12" borderId="157" xfId="0" applyNumberFormat="1" applyFont="1" applyFill="1" applyBorder="1" applyAlignment="1">
      <alignment horizontal="center" vertical="center"/>
    </xf>
    <xf numFmtId="164" fontId="35" fillId="0" borderId="170" xfId="0" applyNumberFormat="1" applyFont="1" applyBorder="1" applyAlignment="1">
      <alignment horizontal="center" vertical="center"/>
    </xf>
    <xf numFmtId="164" fontId="35" fillId="12" borderId="170" xfId="0" applyNumberFormat="1" applyFont="1" applyFill="1" applyBorder="1" applyAlignment="1">
      <alignment horizontal="center" vertical="center"/>
    </xf>
    <xf numFmtId="164" fontId="35" fillId="12" borderId="172" xfId="0" applyNumberFormat="1" applyFont="1" applyFill="1" applyBorder="1" applyAlignment="1">
      <alignment horizontal="center" vertical="center"/>
    </xf>
    <xf numFmtId="0" fontId="17" fillId="12" borderId="55" xfId="2" applyFont="1" applyFill="1" applyBorder="1"/>
    <xf numFmtId="164" fontId="35" fillId="0" borderId="173" xfId="0" applyNumberFormat="1" applyFont="1" applyBorder="1" applyAlignment="1">
      <alignment horizontal="center" vertical="center"/>
    </xf>
    <xf numFmtId="0" fontId="35" fillId="0" borderId="173" xfId="0" applyFont="1" applyBorder="1" applyAlignment="1">
      <alignment horizontal="center" vertical="center"/>
    </xf>
    <xf numFmtId="0" fontId="35" fillId="0" borderId="171" xfId="0" applyFont="1" applyBorder="1" applyAlignment="1">
      <alignment horizontal="center" vertical="center"/>
    </xf>
    <xf numFmtId="0" fontId="17" fillId="12" borderId="175" xfId="2" applyFont="1" applyFill="1" applyBorder="1"/>
    <xf numFmtId="164" fontId="35" fillId="12" borderId="175" xfId="0" applyNumberFormat="1" applyFont="1" applyFill="1" applyBorder="1" applyAlignment="1">
      <alignment horizontal="center" vertical="center"/>
    </xf>
    <xf numFmtId="164" fontId="35" fillId="12" borderId="174" xfId="0" applyNumberFormat="1" applyFont="1" applyFill="1" applyBorder="1" applyAlignment="1">
      <alignment horizontal="center" vertical="center"/>
    </xf>
    <xf numFmtId="0" fontId="63" fillId="31" borderId="53" xfId="2" applyFont="1" applyFill="1" applyBorder="1"/>
    <xf numFmtId="0" fontId="63" fillId="31" borderId="54" xfId="2" applyFont="1" applyFill="1" applyBorder="1"/>
    <xf numFmtId="0" fontId="63" fillId="31" borderId="157" xfId="2" applyFont="1" applyFill="1" applyBorder="1"/>
    <xf numFmtId="0" fontId="63" fillId="31" borderId="173" xfId="2" applyFont="1" applyFill="1" applyBorder="1"/>
    <xf numFmtId="0" fontId="11" fillId="31" borderId="54" xfId="2" applyFill="1" applyBorder="1"/>
    <xf numFmtId="0" fontId="63" fillId="31" borderId="109" xfId="2" applyFont="1" applyFill="1" applyBorder="1"/>
    <xf numFmtId="0" fontId="63" fillId="31" borderId="167" xfId="2" applyFont="1" applyFill="1" applyBorder="1"/>
    <xf numFmtId="0" fontId="63" fillId="31" borderId="7" xfId="2" applyFont="1" applyFill="1" applyBorder="1"/>
    <xf numFmtId="0" fontId="12" fillId="31" borderId="7" xfId="2" applyFont="1" applyFill="1" applyBorder="1"/>
    <xf numFmtId="0" fontId="43" fillId="9" borderId="15" xfId="0" applyFont="1" applyFill="1" applyBorder="1" applyAlignment="1">
      <alignment vertical="center"/>
    </xf>
    <xf numFmtId="0" fontId="35" fillId="0" borderId="157" xfId="0" applyFont="1" applyBorder="1" applyAlignment="1">
      <alignment horizontal="center" vertical="center"/>
    </xf>
    <xf numFmtId="165" fontId="35" fillId="12" borderId="78" xfId="0" applyNumberFormat="1" applyFont="1" applyFill="1" applyBorder="1" applyAlignment="1">
      <alignment horizontal="center" vertical="center"/>
    </xf>
    <xf numFmtId="165" fontId="35" fillId="12" borderId="176" xfId="0" applyNumberFormat="1" applyFont="1" applyFill="1" applyBorder="1" applyAlignment="1">
      <alignment horizontal="center" vertical="center"/>
    </xf>
    <xf numFmtId="164" fontId="35" fillId="13" borderId="168" xfId="0" applyNumberFormat="1" applyFont="1" applyFill="1" applyBorder="1" applyAlignment="1">
      <alignment horizontal="center" vertical="center"/>
    </xf>
    <xf numFmtId="164" fontId="35" fillId="13" borderId="159" xfId="0" applyNumberFormat="1" applyFont="1" applyFill="1" applyBorder="1" applyAlignment="1">
      <alignment horizontal="center" vertical="center"/>
    </xf>
    <xf numFmtId="165" fontId="35" fillId="13" borderId="158" xfId="0" applyNumberFormat="1" applyFont="1" applyFill="1" applyBorder="1" applyAlignment="1">
      <alignment horizontal="center" vertical="center"/>
    </xf>
    <xf numFmtId="165" fontId="35" fillId="13" borderId="55" xfId="0" applyNumberFormat="1" applyFont="1" applyFill="1" applyBorder="1" applyAlignment="1">
      <alignment horizontal="center" vertical="center"/>
    </xf>
    <xf numFmtId="0" fontId="1" fillId="9" borderId="157" xfId="0" applyFont="1" applyFill="1" applyBorder="1" applyAlignment="1">
      <alignment horizontal="center" vertical="center"/>
    </xf>
    <xf numFmtId="0" fontId="1" fillId="9" borderId="162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1" borderId="77" xfId="0" applyFont="1" applyFill="1" applyBorder="1"/>
    <xf numFmtId="0" fontId="1" fillId="31" borderId="95" xfId="0" applyFont="1" applyFill="1" applyBorder="1"/>
    <xf numFmtId="0" fontId="0" fillId="31" borderId="95" xfId="0" applyFill="1" applyBorder="1"/>
    <xf numFmtId="0" fontId="0" fillId="31" borderId="0" xfId="0" applyFill="1"/>
    <xf numFmtId="165" fontId="35" fillId="12" borderId="92" xfId="0" applyNumberFormat="1" applyFont="1" applyFill="1" applyBorder="1" applyAlignment="1">
      <alignment horizontal="center" vertical="center"/>
    </xf>
    <xf numFmtId="164" fontId="35" fillId="12" borderId="177" xfId="0" applyNumberFormat="1" applyFont="1" applyFill="1" applyBorder="1" applyAlignment="1">
      <alignment horizontal="center" vertical="center"/>
    </xf>
    <xf numFmtId="164" fontId="35" fillId="0" borderId="92" xfId="0" applyNumberFormat="1" applyFont="1" applyBorder="1" applyAlignment="1">
      <alignment horizontal="center" vertical="center"/>
    </xf>
    <xf numFmtId="165" fontId="35" fillId="0" borderId="92" xfId="0" applyNumberFormat="1" applyFont="1" applyBorder="1" applyAlignment="1">
      <alignment horizontal="center" vertical="center"/>
    </xf>
    <xf numFmtId="165" fontId="35" fillId="0" borderId="17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5" fillId="12" borderId="179" xfId="0" applyNumberFormat="1" applyFont="1" applyFill="1" applyBorder="1" applyAlignment="1">
      <alignment horizontal="center" vertical="center"/>
    </xf>
    <xf numFmtId="165" fontId="35" fillId="13" borderId="94" xfId="0" applyNumberFormat="1" applyFont="1" applyFill="1" applyBorder="1" applyAlignment="1">
      <alignment horizontal="center" vertical="center"/>
    </xf>
    <xf numFmtId="165" fontId="35" fillId="12" borderId="94" xfId="0" applyNumberFormat="1" applyFont="1" applyFill="1" applyBorder="1" applyAlignment="1">
      <alignment horizontal="center" vertical="center"/>
    </xf>
    <xf numFmtId="165" fontId="35" fillId="12" borderId="55" xfId="0" applyNumberFormat="1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/>
    </xf>
    <xf numFmtId="0" fontId="43" fillId="9" borderId="16" xfId="0" applyFont="1" applyFill="1" applyBorder="1" applyAlignment="1">
      <alignment horizontal="center" vertical="center"/>
    </xf>
    <xf numFmtId="0" fontId="43" fillId="9" borderId="17" xfId="0" applyFont="1" applyFill="1" applyBorder="1" applyAlignment="1">
      <alignment horizontal="center" vertical="center"/>
    </xf>
    <xf numFmtId="0" fontId="0" fillId="0" borderId="73" xfId="0" applyBorder="1"/>
    <xf numFmtId="0" fontId="1" fillId="9" borderId="95" xfId="0" applyFont="1" applyFill="1" applyBorder="1"/>
    <xf numFmtId="0" fontId="1" fillId="9" borderId="95" xfId="0" applyFont="1" applyFill="1" applyBorder="1" applyAlignment="1">
      <alignment horizontal="center" vertical="center"/>
    </xf>
    <xf numFmtId="0" fontId="0" fillId="12" borderId="73" xfId="0" applyFill="1" applyBorder="1" applyAlignment="1">
      <alignment horizontal="center" vertical="center"/>
    </xf>
    <xf numFmtId="0" fontId="0" fillId="12" borderId="208" xfId="0" applyFill="1" applyBorder="1" applyAlignment="1">
      <alignment horizontal="center" vertical="center"/>
    </xf>
    <xf numFmtId="0" fontId="35" fillId="12" borderId="93" xfId="0" applyFont="1" applyFill="1" applyBorder="1" applyAlignment="1">
      <alignment horizontal="center" vertical="center"/>
    </xf>
    <xf numFmtId="0" fontId="10" fillId="12" borderId="50" xfId="0" applyFont="1" applyFill="1" applyBorder="1" applyAlignment="1">
      <alignment horizontal="center" vertical="center"/>
    </xf>
    <xf numFmtId="0" fontId="12" fillId="12" borderId="0" xfId="2" applyFont="1" applyFill="1" applyBorder="1"/>
    <xf numFmtId="165" fontId="35" fillId="0" borderId="54" xfId="0" applyNumberFormat="1" applyFont="1" applyBorder="1" applyAlignment="1">
      <alignment horizontal="center" vertical="center"/>
    </xf>
    <xf numFmtId="164" fontId="35" fillId="12" borderId="236" xfId="0" applyNumberFormat="1" applyFont="1" applyFill="1" applyBorder="1" applyAlignment="1">
      <alignment horizontal="center" vertical="center"/>
    </xf>
    <xf numFmtId="0" fontId="35" fillId="12" borderId="237" xfId="0" applyFont="1" applyFill="1" applyBorder="1" applyAlignment="1">
      <alignment horizontal="center" vertical="center"/>
    </xf>
    <xf numFmtId="0" fontId="35" fillId="12" borderId="238" xfId="0" applyFont="1" applyFill="1" applyBorder="1" applyAlignment="1">
      <alignment horizontal="center" vertical="center"/>
    </xf>
    <xf numFmtId="165" fontId="35" fillId="12" borderId="233" xfId="0" applyNumberFormat="1" applyFont="1" applyFill="1" applyBorder="1" applyAlignment="1">
      <alignment horizontal="center" vertical="center"/>
    </xf>
    <xf numFmtId="164" fontId="35" fillId="0" borderId="95" xfId="0" applyNumberFormat="1" applyFont="1" applyBorder="1" applyAlignment="1">
      <alignment horizontal="center" vertical="center"/>
    </xf>
    <xf numFmtId="165" fontId="35" fillId="12" borderId="84" xfId="0" applyNumberFormat="1" applyFont="1" applyFill="1" applyBorder="1" applyAlignment="1">
      <alignment horizontal="center" vertical="center"/>
    </xf>
    <xf numFmtId="0" fontId="12" fillId="12" borderId="239" xfId="2" applyFont="1" applyFill="1" applyBorder="1"/>
    <xf numFmtId="164" fontId="35" fillId="12" borderId="241" xfId="0" applyNumberFormat="1" applyFont="1" applyFill="1" applyBorder="1" applyAlignment="1">
      <alignment horizontal="center" vertical="center"/>
    </xf>
    <xf numFmtId="164" fontId="35" fillId="12" borderId="242" xfId="0" applyNumberFormat="1" applyFont="1" applyFill="1" applyBorder="1" applyAlignment="1">
      <alignment horizontal="center" vertical="center"/>
    </xf>
    <xf numFmtId="164" fontId="35" fillId="12" borderId="243" xfId="0" applyNumberFormat="1" applyFont="1" applyFill="1" applyBorder="1" applyAlignment="1">
      <alignment horizontal="center" vertical="center"/>
    </xf>
    <xf numFmtId="165" fontId="35" fillId="12" borderId="244" xfId="0" applyNumberFormat="1" applyFont="1" applyFill="1" applyBorder="1" applyAlignment="1">
      <alignment horizontal="center" vertical="center"/>
    </xf>
    <xf numFmtId="0" fontId="11" fillId="0" borderId="6" xfId="2" applyBorder="1"/>
    <xf numFmtId="0" fontId="11" fillId="12" borderId="6" xfId="2" applyFill="1" applyBorder="1"/>
    <xf numFmtId="0" fontId="0" fillId="0" borderId="7" xfId="0" applyBorder="1"/>
    <xf numFmtId="0" fontId="12" fillId="0" borderId="4" xfId="2" applyFont="1" applyFill="1" applyBorder="1"/>
    <xf numFmtId="0" fontId="12" fillId="0" borderId="54" xfId="2" applyFont="1" applyFill="1" applyBorder="1"/>
    <xf numFmtId="0" fontId="17" fillId="0" borderId="7" xfId="2" applyFont="1" applyFill="1" applyBorder="1"/>
    <xf numFmtId="0" fontId="12" fillId="0" borderId="6" xfId="2" applyFont="1" applyFill="1" applyBorder="1"/>
    <xf numFmtId="0" fontId="12" fillId="12" borderId="109" xfId="2" applyFont="1" applyFill="1" applyBorder="1"/>
    <xf numFmtId="165" fontId="35" fillId="0" borderId="57" xfId="0" applyNumberFormat="1" applyFont="1" applyBorder="1" applyAlignment="1">
      <alignment horizontal="center" vertical="center"/>
    </xf>
    <xf numFmtId="165" fontId="35" fillId="0" borderId="62" xfId="0" applyNumberFormat="1" applyFont="1" applyBorder="1" applyAlignment="1">
      <alignment horizontal="center" vertical="center"/>
    </xf>
    <xf numFmtId="165" fontId="35" fillId="0" borderId="81" xfId="0" applyNumberFormat="1" applyFont="1" applyBorder="1" applyAlignment="1">
      <alignment horizontal="center" vertical="center"/>
    </xf>
    <xf numFmtId="164" fontId="35" fillId="12" borderId="144" xfId="0" applyNumberFormat="1" applyFont="1" applyFill="1" applyBorder="1" applyAlignment="1">
      <alignment horizontal="center" vertical="center"/>
    </xf>
    <xf numFmtId="164" fontId="35" fillId="0" borderId="85" xfId="0" applyNumberFormat="1" applyFont="1" applyBorder="1" applyAlignment="1">
      <alignment horizontal="center" vertical="center"/>
    </xf>
    <xf numFmtId="165" fontId="35" fillId="0" borderId="6" xfId="0" applyNumberFormat="1" applyFont="1" applyBorder="1" applyAlignment="1">
      <alignment horizontal="center" vertical="center"/>
    </xf>
    <xf numFmtId="165" fontId="35" fillId="0" borderId="68" xfId="0" applyNumberFormat="1" applyFont="1" applyBorder="1" applyAlignment="1">
      <alignment horizontal="center" vertical="center"/>
    </xf>
    <xf numFmtId="165" fontId="35" fillId="0" borderId="69" xfId="0" applyNumberFormat="1" applyFont="1" applyBorder="1" applyAlignment="1">
      <alignment horizontal="center" vertical="center"/>
    </xf>
    <xf numFmtId="0" fontId="12" fillId="12" borderId="124" xfId="2" applyFont="1" applyFill="1" applyBorder="1"/>
    <xf numFmtId="164" fontId="35" fillId="12" borderId="140" xfId="0" applyNumberFormat="1" applyFont="1" applyFill="1" applyBorder="1" applyAlignment="1">
      <alignment horizontal="center" vertical="center"/>
    </xf>
    <xf numFmtId="165" fontId="35" fillId="12" borderId="133" xfId="0" applyNumberFormat="1" applyFont="1" applyFill="1" applyBorder="1" applyAlignment="1">
      <alignment horizontal="center" vertical="center"/>
    </xf>
    <xf numFmtId="164" fontId="35" fillId="0" borderId="86" xfId="0" applyNumberFormat="1" applyFont="1" applyBorder="1" applyAlignment="1">
      <alignment horizontal="center" vertical="center"/>
    </xf>
    <xf numFmtId="164" fontId="35" fillId="0" borderId="87" xfId="0" applyNumberFormat="1" applyFont="1" applyBorder="1" applyAlignment="1">
      <alignment horizontal="center" vertical="center"/>
    </xf>
    <xf numFmtId="164" fontId="35" fillId="12" borderId="125" xfId="0" applyNumberFormat="1" applyFont="1" applyFill="1" applyBorder="1" applyAlignment="1">
      <alignment horizontal="center" vertical="center"/>
    </xf>
    <xf numFmtId="165" fontId="35" fillId="0" borderId="88" xfId="0" applyNumberFormat="1" applyFont="1" applyBorder="1" applyAlignment="1">
      <alignment horizontal="center" vertical="center"/>
    </xf>
    <xf numFmtId="165" fontId="35" fillId="12" borderId="118" xfId="0" applyNumberFormat="1" applyFont="1" applyFill="1" applyBorder="1" applyAlignment="1">
      <alignment horizontal="center" vertical="center"/>
    </xf>
    <xf numFmtId="165" fontId="35" fillId="0" borderId="89" xfId="0" applyNumberFormat="1" applyFont="1" applyBorder="1" applyAlignment="1">
      <alignment horizontal="center" vertical="center"/>
    </xf>
    <xf numFmtId="165" fontId="35" fillId="12" borderId="110" xfId="0" applyNumberFormat="1" applyFont="1" applyFill="1" applyBorder="1" applyAlignment="1">
      <alignment horizontal="center" vertical="center"/>
    </xf>
    <xf numFmtId="165" fontId="35" fillId="12" borderId="144" xfId="0" applyNumberFormat="1" applyFont="1" applyFill="1" applyBorder="1" applyAlignment="1">
      <alignment horizontal="center" vertical="center"/>
    </xf>
    <xf numFmtId="165" fontId="35" fillId="0" borderId="73" xfId="0" applyNumberFormat="1" applyFont="1" applyBorder="1" applyAlignment="1">
      <alignment horizontal="center" vertical="center"/>
    </xf>
    <xf numFmtId="164" fontId="35" fillId="0" borderId="68" xfId="0" applyNumberFormat="1" applyFont="1" applyBorder="1" applyAlignment="1">
      <alignment horizontal="center" vertical="center"/>
    </xf>
    <xf numFmtId="165" fontId="35" fillId="0" borderId="228" xfId="0" applyNumberFormat="1" applyFont="1" applyBorder="1" applyAlignment="1">
      <alignment horizontal="center" vertical="center"/>
    </xf>
    <xf numFmtId="0" fontId="12" fillId="12" borderId="234" xfId="2" applyFont="1" applyFill="1" applyBorder="1"/>
    <xf numFmtId="2" fontId="1" fillId="9" borderId="15" xfId="0" applyNumberFormat="1" applyFont="1" applyFill="1" applyBorder="1" applyAlignment="1">
      <alignment horizontal="center" wrapText="1"/>
    </xf>
    <xf numFmtId="164" fontId="35" fillId="0" borderId="248" xfId="0" applyNumberFormat="1" applyFont="1" applyBorder="1" applyAlignment="1">
      <alignment horizontal="center" vertical="center"/>
    </xf>
    <xf numFmtId="0" fontId="12" fillId="0" borderId="105" xfId="2" applyFont="1" applyFill="1" applyBorder="1"/>
    <xf numFmtId="164" fontId="35" fillId="0" borderId="176" xfId="0" applyNumberFormat="1" applyFont="1" applyBorder="1" applyAlignment="1">
      <alignment horizontal="center" vertical="center"/>
    </xf>
    <xf numFmtId="165" fontId="35" fillId="0" borderId="249" xfId="0" applyNumberFormat="1" applyFont="1" applyBorder="1" applyAlignment="1">
      <alignment horizontal="center" vertical="center"/>
    </xf>
    <xf numFmtId="0" fontId="12" fillId="0" borderId="109" xfId="2" applyFont="1" applyFill="1" applyBorder="1"/>
    <xf numFmtId="164" fontId="35" fillId="0" borderId="158" xfId="0" applyNumberFormat="1" applyFont="1" applyBorder="1" applyAlignment="1">
      <alignment horizontal="center" vertical="center"/>
    </xf>
    <xf numFmtId="165" fontId="35" fillId="0" borderId="159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0" fontId="1" fillId="2" borderId="5" xfId="0" applyFont="1" applyFill="1" applyBorder="1"/>
    <xf numFmtId="0" fontId="1" fillId="2" borderId="5" xfId="0" applyFont="1" applyFill="1" applyBorder="1" applyAlignment="1">
      <alignment horizontal="right"/>
    </xf>
    <xf numFmtId="2" fontId="2" fillId="9" borderId="1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4" fillId="2" borderId="47" xfId="0" applyFont="1" applyFill="1" applyBorder="1"/>
    <xf numFmtId="0" fontId="48" fillId="2" borderId="180" xfId="0" applyFont="1" applyFill="1" applyBorder="1"/>
    <xf numFmtId="0" fontId="2" fillId="2" borderId="3" xfId="0" applyFont="1" applyFill="1" applyBorder="1"/>
    <xf numFmtId="8" fontId="0" fillId="0" borderId="0" xfId="0" applyNumberFormat="1" applyAlignment="1">
      <alignment horizontal="left"/>
    </xf>
    <xf numFmtId="0" fontId="1" fillId="9" borderId="17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67" fillId="9" borderId="0" xfId="0" applyNumberFormat="1" applyFont="1" applyFill="1" applyAlignment="1">
      <alignment horizontal="left"/>
    </xf>
    <xf numFmtId="0" fontId="67" fillId="9" borderId="0" xfId="0" applyFont="1" applyFill="1" applyAlignment="1">
      <alignment horizontal="right"/>
    </xf>
    <xf numFmtId="0" fontId="68" fillId="9" borderId="0" xfId="0" applyFont="1" applyFill="1" applyAlignment="1">
      <alignment horizontal="right" vertical="top"/>
    </xf>
    <xf numFmtId="0" fontId="67" fillId="9" borderId="0" xfId="0" applyFont="1" applyFill="1" applyAlignment="1">
      <alignment horizontal="right" vertical="top"/>
    </xf>
    <xf numFmtId="8" fontId="67" fillId="9" borderId="0" xfId="0" applyNumberFormat="1" applyFont="1" applyFill="1" applyAlignment="1">
      <alignment horizontal="left" vertical="top"/>
    </xf>
    <xf numFmtId="0" fontId="69" fillId="2" borderId="90" xfId="2" applyFont="1" applyFill="1" applyBorder="1" applyAlignment="1">
      <alignment horizontal="center" vertical="center"/>
    </xf>
    <xf numFmtId="0" fontId="69" fillId="2" borderId="15" xfId="2" applyFont="1" applyFill="1" applyBorder="1" applyAlignment="1">
      <alignment horizontal="center" vertical="center"/>
    </xf>
    <xf numFmtId="0" fontId="69" fillId="2" borderId="15" xfId="2" applyFont="1" applyFill="1" applyBorder="1" applyAlignment="1">
      <alignment vertical="center"/>
    </xf>
    <xf numFmtId="0" fontId="70" fillId="0" borderId="1" xfId="0" applyFont="1" applyBorder="1"/>
    <xf numFmtId="0" fontId="71" fillId="5" borderId="1" xfId="2" applyFont="1" applyFill="1" applyBorder="1"/>
    <xf numFmtId="0" fontId="2" fillId="0" borderId="0" xfId="0" applyFont="1"/>
    <xf numFmtId="0" fontId="2" fillId="0" borderId="1" xfId="0" applyFont="1" applyBorder="1"/>
    <xf numFmtId="0" fontId="73" fillId="0" borderId="0" xfId="0" applyFont="1" applyAlignment="1">
      <alignment horizontal="right" vertical="top"/>
    </xf>
    <xf numFmtId="0" fontId="72" fillId="0" borderId="0" xfId="0" applyFont="1" applyAlignment="1">
      <alignment horizontal="right" vertical="center"/>
    </xf>
    <xf numFmtId="0" fontId="38" fillId="2" borderId="0" xfId="0" applyFont="1" applyFill="1" applyAlignment="1">
      <alignment horizontal="right" vertical="center"/>
    </xf>
    <xf numFmtId="166" fontId="38" fillId="2" borderId="0" xfId="0" applyNumberFormat="1" applyFont="1" applyFill="1" applyAlignment="1">
      <alignment horizontal="left" vertical="center"/>
    </xf>
    <xf numFmtId="166" fontId="38" fillId="2" borderId="0" xfId="0" applyNumberFormat="1" applyFont="1" applyFill="1" applyAlignment="1">
      <alignment horizontal="right" vertical="center"/>
    </xf>
    <xf numFmtId="0" fontId="72" fillId="0" borderId="0" xfId="0" applyFont="1" applyAlignment="1">
      <alignment horizontal="right"/>
    </xf>
    <xf numFmtId="0" fontId="10" fillId="0" borderId="0" xfId="2" applyFont="1"/>
    <xf numFmtId="0" fontId="73" fillId="0" borderId="0" xfId="0" applyFont="1" applyAlignment="1">
      <alignment horizontal="right" vertical="center"/>
    </xf>
    <xf numFmtId="166" fontId="73" fillId="0" borderId="0" xfId="0" applyNumberFormat="1" applyFont="1" applyAlignment="1">
      <alignment horizontal="left" vertical="center"/>
    </xf>
    <xf numFmtId="0" fontId="11" fillId="0" borderId="1" xfId="2" applyFill="1" applyBorder="1" applyAlignment="1">
      <alignment horizontal="left" wrapText="1"/>
    </xf>
    <xf numFmtId="0" fontId="11" fillId="0" borderId="0" xfId="2" applyFill="1" applyBorder="1"/>
    <xf numFmtId="0" fontId="12" fillId="0" borderId="0" xfId="2" applyFont="1" applyFill="1" applyBorder="1"/>
    <xf numFmtId="0" fontId="47" fillId="0" borderId="0" xfId="0" applyFont="1"/>
    <xf numFmtId="0" fontId="74" fillId="13" borderId="0" xfId="0" applyFont="1" applyFill="1"/>
    <xf numFmtId="0" fontId="75" fillId="13" borderId="0" xfId="2" applyFont="1" applyFill="1" applyBorder="1"/>
    <xf numFmtId="0" fontId="76" fillId="2" borderId="0" xfId="0" applyFont="1" applyFill="1"/>
    <xf numFmtId="0" fontId="61" fillId="0" borderId="79" xfId="0" applyFont="1" applyBorder="1"/>
    <xf numFmtId="0" fontId="61" fillId="12" borderId="9" xfId="0" applyFont="1" applyFill="1" applyBorder="1"/>
    <xf numFmtId="0" fontId="61" fillId="12" borderId="10" xfId="0" applyFont="1" applyFill="1" applyBorder="1"/>
    <xf numFmtId="0" fontId="61" fillId="12" borderId="252" xfId="0" applyFont="1" applyFill="1" applyBorder="1"/>
    <xf numFmtId="0" fontId="61" fillId="12" borderId="98" xfId="0" applyFont="1" applyFill="1" applyBorder="1"/>
    <xf numFmtId="0" fontId="61" fillId="12" borderId="3" xfId="0" applyFont="1" applyFill="1" applyBorder="1"/>
    <xf numFmtId="0" fontId="61" fillId="0" borderId="3" xfId="0" applyFont="1" applyBorder="1"/>
    <xf numFmtId="6" fontId="61" fillId="0" borderId="251" xfId="0" applyNumberFormat="1" applyFont="1" applyBorder="1" applyAlignment="1">
      <alignment horizontal="left"/>
    </xf>
    <xf numFmtId="0" fontId="61" fillId="0" borderId="253" xfId="0" applyFont="1" applyBorder="1"/>
    <xf numFmtId="0" fontId="61" fillId="0" borderId="76" xfId="0" applyFont="1" applyBorder="1"/>
    <xf numFmtId="0" fontId="61" fillId="12" borderId="4" xfId="0" applyFont="1" applyFill="1" applyBorder="1"/>
    <xf numFmtId="0" fontId="61" fillId="12" borderId="51" xfId="0" applyFont="1" applyFill="1" applyBorder="1"/>
    <xf numFmtId="0" fontId="61" fillId="12" borderId="52" xfId="0" applyFont="1" applyFill="1" applyBorder="1"/>
    <xf numFmtId="0" fontId="61" fillId="0" borderId="51" xfId="0" applyFont="1" applyBorder="1"/>
    <xf numFmtId="0" fontId="61" fillId="0" borderId="52" xfId="0" applyFont="1" applyBorder="1"/>
    <xf numFmtId="0" fontId="61" fillId="12" borderId="5" xfId="0" applyFont="1" applyFill="1" applyBorder="1"/>
    <xf numFmtId="0" fontId="61" fillId="12" borderId="77" xfId="0" applyFont="1" applyFill="1" applyBorder="1"/>
    <xf numFmtId="0" fontId="61" fillId="12" borderId="99" xfId="0" applyFont="1" applyFill="1" applyBorder="1"/>
    <xf numFmtId="0" fontId="61" fillId="12" borderId="251" xfId="0" applyFont="1" applyFill="1" applyBorder="1"/>
    <xf numFmtId="0" fontId="61" fillId="0" borderId="6" xfId="0" applyFont="1" applyBorder="1"/>
    <xf numFmtId="0" fontId="61" fillId="0" borderId="251" xfId="0" applyFont="1" applyBorder="1"/>
    <xf numFmtId="0" fontId="61" fillId="0" borderId="73" xfId="0" applyFont="1" applyBorder="1"/>
    <xf numFmtId="0" fontId="61" fillId="0" borderId="228" xfId="0" applyFont="1" applyBorder="1"/>
    <xf numFmtId="0" fontId="78" fillId="35" borderId="73" xfId="0" applyFont="1" applyFill="1" applyBorder="1" applyAlignment="1">
      <alignment horizontal="left"/>
    </xf>
    <xf numFmtId="0" fontId="47" fillId="12" borderId="6" xfId="0" applyFont="1" applyFill="1" applyBorder="1"/>
    <xf numFmtId="0" fontId="9" fillId="6" borderId="0" xfId="0" applyFont="1" applyFill="1"/>
    <xf numFmtId="0" fontId="9" fillId="7" borderId="0" xfId="0" applyFont="1" applyFill="1"/>
    <xf numFmtId="0" fontId="9" fillId="8" borderId="0" xfId="0" applyFont="1" applyFill="1"/>
    <xf numFmtId="0" fontId="11" fillId="0" borderId="6" xfId="2" applyFill="1" applyBorder="1"/>
    <xf numFmtId="164" fontId="61" fillId="0" borderId="3" xfId="0" applyNumberFormat="1" applyFont="1" applyBorder="1" applyAlignment="1">
      <alignment horizontal="left"/>
    </xf>
    <xf numFmtId="164" fontId="61" fillId="12" borderId="4" xfId="0" applyNumberFormat="1" applyFont="1" applyFill="1" applyBorder="1" applyAlignment="1">
      <alignment horizontal="left"/>
    </xf>
    <xf numFmtId="164" fontId="61" fillId="0" borderId="4" xfId="0" applyNumberFormat="1" applyFont="1" applyBorder="1" applyAlignment="1">
      <alignment horizontal="left"/>
    </xf>
    <xf numFmtId="0" fontId="61" fillId="12" borderId="6" xfId="0" applyFont="1" applyFill="1" applyBorder="1"/>
    <xf numFmtId="165" fontId="61" fillId="0" borderId="6" xfId="0" applyNumberFormat="1" applyFont="1" applyBorder="1" applyAlignment="1">
      <alignment horizontal="left"/>
    </xf>
    <xf numFmtId="0" fontId="61" fillId="13" borderId="6" xfId="0" applyFont="1" applyFill="1" applyBorder="1"/>
    <xf numFmtId="0" fontId="61" fillId="12" borderId="7" xfId="0" applyFont="1" applyFill="1" applyBorder="1"/>
    <xf numFmtId="165" fontId="78" fillId="34" borderId="6" xfId="0" applyNumberFormat="1" applyFont="1" applyFill="1" applyBorder="1" applyAlignment="1">
      <alignment horizontal="left"/>
    </xf>
    <xf numFmtId="0" fontId="78" fillId="34" borderId="6" xfId="0" applyFont="1" applyFill="1" applyBorder="1" applyAlignment="1">
      <alignment horizontal="left"/>
    </xf>
    <xf numFmtId="164" fontId="78" fillId="34" borderId="6" xfId="0" applyNumberFormat="1" applyFont="1" applyFill="1" applyBorder="1" applyAlignment="1">
      <alignment horizontal="left"/>
    </xf>
    <xf numFmtId="165" fontId="78" fillId="34" borderId="9" xfId="0" applyNumberFormat="1" applyFont="1" applyFill="1" applyBorder="1" applyAlignment="1">
      <alignment horizontal="left"/>
    </xf>
    <xf numFmtId="0" fontId="78" fillId="34" borderId="4" xfId="0" applyFont="1" applyFill="1" applyBorder="1"/>
    <xf numFmtId="0" fontId="78" fillId="34" borderId="5" xfId="0" applyFont="1" applyFill="1" applyBorder="1"/>
    <xf numFmtId="165" fontId="78" fillId="35" borderId="6" xfId="0" applyNumberFormat="1" applyFont="1" applyFill="1" applyBorder="1" applyAlignment="1">
      <alignment horizontal="left"/>
    </xf>
    <xf numFmtId="0" fontId="78" fillId="35" borderId="6" xfId="0" applyFont="1" applyFill="1" applyBorder="1" applyAlignment="1">
      <alignment horizontal="left"/>
    </xf>
    <xf numFmtId="164" fontId="78" fillId="35" borderId="6" xfId="0" applyNumberFormat="1" applyFont="1" applyFill="1" applyBorder="1" applyAlignment="1">
      <alignment horizontal="left"/>
    </xf>
    <xf numFmtId="0" fontId="78" fillId="35" borderId="4" xfId="0" applyFont="1" applyFill="1" applyBorder="1"/>
    <xf numFmtId="164" fontId="78" fillId="34" borderId="7" xfId="0" applyNumberFormat="1" applyFont="1" applyFill="1" applyBorder="1" applyAlignment="1">
      <alignment horizontal="left"/>
    </xf>
    <xf numFmtId="0" fontId="78" fillId="35" borderId="6" xfId="0" applyFont="1" applyFill="1" applyBorder="1"/>
    <xf numFmtId="0" fontId="47" fillId="12" borderId="7" xfId="0" applyFont="1" applyFill="1" applyBorder="1"/>
    <xf numFmtId="0" fontId="47" fillId="13" borderId="7" xfId="0" applyFont="1" applyFill="1" applyBorder="1"/>
    <xf numFmtId="0" fontId="47" fillId="0" borderId="7" xfId="0" applyFont="1" applyBorder="1"/>
    <xf numFmtId="166" fontId="80" fillId="0" borderId="0" xfId="0" applyNumberFormat="1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12" fillId="30" borderId="4" xfId="2" applyFont="1" applyFill="1" applyBorder="1"/>
    <xf numFmtId="0" fontId="61" fillId="30" borderId="3" xfId="0" applyFont="1" applyFill="1" applyBorder="1"/>
    <xf numFmtId="0" fontId="61" fillId="30" borderId="4" xfId="0" applyFont="1" applyFill="1" applyBorder="1"/>
    <xf numFmtId="0" fontId="61" fillId="30" borderId="5" xfId="0" applyFont="1" applyFill="1" applyBorder="1"/>
    <xf numFmtId="6" fontId="61" fillId="0" borderId="3" xfId="0" applyNumberFormat="1" applyFont="1" applyBorder="1" applyAlignment="1">
      <alignment horizontal="left"/>
    </xf>
    <xf numFmtId="6" fontId="61" fillId="30" borderId="3" xfId="0" applyNumberFormat="1" applyFont="1" applyFill="1" applyBorder="1" applyAlignment="1">
      <alignment horizontal="left"/>
    </xf>
    <xf numFmtId="0" fontId="81" fillId="0" borderId="50" xfId="2" applyFont="1" applyFill="1" applyBorder="1"/>
    <xf numFmtId="0" fontId="81" fillId="30" borderId="50" xfId="2" applyFont="1" applyFill="1" applyBorder="1"/>
    <xf numFmtId="0" fontId="82" fillId="12" borderId="229" xfId="0" applyFont="1" applyFill="1" applyBorder="1" applyAlignment="1">
      <alignment horizontal="center" vertical="center"/>
    </xf>
    <xf numFmtId="0" fontId="51" fillId="2" borderId="14" xfId="0" applyFont="1" applyFill="1" applyBorder="1" applyAlignment="1">
      <alignment horizontal="center" vertical="top" wrapText="1"/>
    </xf>
    <xf numFmtId="0" fontId="51" fillId="2" borderId="21" xfId="0" applyFont="1" applyFill="1" applyBorder="1" applyAlignment="1">
      <alignment horizontal="center" vertical="top" wrapText="1"/>
    </xf>
    <xf numFmtId="0" fontId="51" fillId="2" borderId="14" xfId="0" applyFont="1" applyFill="1" applyBorder="1" applyAlignment="1">
      <alignment horizontal="left" vertical="top" wrapText="1"/>
    </xf>
    <xf numFmtId="0" fontId="51" fillId="2" borderId="21" xfId="0" applyFont="1" applyFill="1" applyBorder="1" applyAlignment="1">
      <alignment horizontal="left" vertical="top" wrapText="1"/>
    </xf>
    <xf numFmtId="16" fontId="51" fillId="2" borderId="0" xfId="0" quotePrefix="1" applyNumberFormat="1" applyFont="1" applyFill="1" applyAlignment="1">
      <alignment horizontal="left" vertical="top" wrapText="1"/>
    </xf>
    <xf numFmtId="0" fontId="51" fillId="2" borderId="22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69" fillId="2" borderId="1" xfId="2" applyFont="1" applyFill="1" applyBorder="1" applyAlignment="1">
      <alignment vertical="center"/>
    </xf>
    <xf numFmtId="0" fontId="46" fillId="2" borderId="1" xfId="0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69" fillId="2" borderId="0" xfId="2" applyFont="1" applyFill="1" applyAlignment="1">
      <alignment vertical="top"/>
    </xf>
    <xf numFmtId="0" fontId="46" fillId="2" borderId="0" xfId="0" applyFont="1" applyFill="1" applyAlignment="1">
      <alignment vertical="top"/>
    </xf>
    <xf numFmtId="0" fontId="46" fillId="2" borderId="22" xfId="0" applyFont="1" applyFill="1" applyBorder="1" applyAlignment="1">
      <alignment vertical="top"/>
    </xf>
    <xf numFmtId="0" fontId="46" fillId="2" borderId="1" xfId="0" applyFont="1" applyFill="1" applyBorder="1" applyAlignment="1">
      <alignment vertical="top"/>
    </xf>
    <xf numFmtId="0" fontId="46" fillId="2" borderId="2" xfId="0" applyFont="1" applyFill="1" applyBorder="1" applyAlignment="1">
      <alignment vertical="top"/>
    </xf>
    <xf numFmtId="0" fontId="48" fillId="2" borderId="1" xfId="0" applyFont="1" applyFill="1" applyBorder="1" applyAlignment="1">
      <alignment vertical="center" wrapText="1"/>
    </xf>
    <xf numFmtId="0" fontId="83" fillId="2" borderId="21" xfId="0" applyFont="1" applyFill="1" applyBorder="1" applyAlignment="1">
      <alignment horizontal="center" vertical="top" wrapText="1"/>
    </xf>
    <xf numFmtId="0" fontId="61" fillId="12" borderId="228" xfId="0" applyFont="1" applyFill="1" applyBorder="1"/>
    <xf numFmtId="0" fontId="7" fillId="7" borderId="97" xfId="0" applyFont="1" applyFill="1" applyBorder="1"/>
    <xf numFmtId="0" fontId="1" fillId="8" borderId="97" xfId="0" applyFont="1" applyFill="1" applyBorder="1"/>
    <xf numFmtId="0" fontId="43" fillId="9" borderId="255" xfId="0" applyFont="1" applyFill="1" applyBorder="1" applyAlignment="1">
      <alignment horizontal="center" vertical="center"/>
    </xf>
    <xf numFmtId="0" fontId="1" fillId="9" borderId="255" xfId="0" applyFont="1" applyFill="1" applyBorder="1" applyAlignment="1">
      <alignment horizontal="center" vertical="center"/>
    </xf>
    <xf numFmtId="0" fontId="1" fillId="9" borderId="256" xfId="0" applyFont="1" applyFill="1" applyBorder="1" applyAlignment="1">
      <alignment horizontal="center" vertical="center"/>
    </xf>
    <xf numFmtId="0" fontId="67" fillId="2" borderId="0" xfId="0" quotePrefix="1" applyFont="1" applyFill="1" applyAlignment="1">
      <alignment horizontal="right" vertical="center" wrapText="1"/>
    </xf>
    <xf numFmtId="165" fontId="67" fillId="2" borderId="0" xfId="0" applyNumberFormat="1" applyFont="1" applyFill="1" applyAlignment="1">
      <alignment horizontal="left" wrapText="1"/>
    </xf>
    <xf numFmtId="0" fontId="9" fillId="2" borderId="13" xfId="0" applyFont="1" applyFill="1" applyBorder="1" applyAlignment="1">
      <alignment horizontal="center" vertical="top" wrapText="1"/>
    </xf>
    <xf numFmtId="0" fontId="83" fillId="2" borderId="13" xfId="0" applyFont="1" applyFill="1" applyBorder="1" applyAlignment="1">
      <alignment horizontal="center" vertical="top" wrapText="1"/>
    </xf>
    <xf numFmtId="165" fontId="84" fillId="9" borderId="0" xfId="0" applyNumberFormat="1" applyFont="1" applyFill="1" applyAlignment="1">
      <alignment horizontal="left"/>
    </xf>
    <xf numFmtId="0" fontId="68" fillId="9" borderId="0" xfId="0" applyFont="1" applyFill="1" applyAlignment="1">
      <alignment horizontal="right" wrapText="1"/>
    </xf>
    <xf numFmtId="0" fontId="69" fillId="9" borderId="0" xfId="2" applyFont="1" applyFill="1"/>
    <xf numFmtId="0" fontId="1" fillId="9" borderId="0" xfId="0" applyFont="1" applyFill="1" applyAlignment="1">
      <alignment vertical="top"/>
    </xf>
    <xf numFmtId="0" fontId="69" fillId="9" borderId="0" xfId="2" applyNumberFormat="1" applyFont="1" applyFill="1"/>
    <xf numFmtId="164" fontId="78" fillId="34" borderId="73" xfId="0" applyNumberFormat="1" applyFont="1" applyFill="1" applyBorder="1" applyAlignment="1">
      <alignment horizontal="left"/>
    </xf>
    <xf numFmtId="0" fontId="78" fillId="35" borderId="73" xfId="0" applyFont="1" applyFill="1" applyBorder="1"/>
    <xf numFmtId="164" fontId="78" fillId="34" borderId="258" xfId="0" applyNumberFormat="1" applyFont="1" applyFill="1" applyBorder="1" applyAlignment="1">
      <alignment horizontal="left"/>
    </xf>
    <xf numFmtId="165" fontId="78" fillId="34" borderId="254" xfId="0" applyNumberFormat="1" applyFont="1" applyFill="1" applyBorder="1" applyAlignment="1">
      <alignment horizontal="left"/>
    </xf>
    <xf numFmtId="164" fontId="61" fillId="0" borderId="251" xfId="0" applyNumberFormat="1" applyFont="1" applyBorder="1" applyAlignment="1">
      <alignment horizontal="left"/>
    </xf>
    <xf numFmtId="0" fontId="78" fillId="34" borderId="51" xfId="0" applyFont="1" applyFill="1" applyBorder="1"/>
    <xf numFmtId="0" fontId="78" fillId="35" borderId="51" xfId="0" applyFont="1" applyFill="1" applyBorder="1"/>
    <xf numFmtId="164" fontId="61" fillId="12" borderId="51" xfId="0" applyNumberFormat="1" applyFont="1" applyFill="1" applyBorder="1" applyAlignment="1">
      <alignment horizontal="left"/>
    </xf>
    <xf numFmtId="164" fontId="61" fillId="0" borderId="51" xfId="0" applyNumberFormat="1" applyFont="1" applyBorder="1" applyAlignment="1">
      <alignment horizontal="left"/>
    </xf>
    <xf numFmtId="0" fontId="78" fillId="34" borderId="77" xfId="0" applyFont="1" applyFill="1" applyBorder="1"/>
    <xf numFmtId="165" fontId="78" fillId="34" borderId="73" xfId="0" applyNumberFormat="1" applyFont="1" applyFill="1" applyBorder="1" applyAlignment="1">
      <alignment horizontal="left"/>
    </xf>
    <xf numFmtId="165" fontId="78" fillId="35" borderId="73" xfId="0" applyNumberFormat="1" applyFont="1" applyFill="1" applyBorder="1" applyAlignment="1">
      <alignment horizontal="left"/>
    </xf>
    <xf numFmtId="0" fontId="78" fillId="34" borderId="73" xfId="0" applyFont="1" applyFill="1" applyBorder="1" applyAlignment="1">
      <alignment horizontal="left"/>
    </xf>
    <xf numFmtId="165" fontId="61" fillId="0" borderId="73" xfId="0" applyNumberFormat="1" applyFont="1" applyBorder="1" applyAlignment="1">
      <alignment horizontal="left"/>
    </xf>
    <xf numFmtId="164" fontId="78" fillId="35" borderId="73" xfId="0" applyNumberFormat="1" applyFont="1" applyFill="1" applyBorder="1" applyAlignment="1">
      <alignment horizontal="left"/>
    </xf>
    <xf numFmtId="0" fontId="61" fillId="12" borderId="73" xfId="0" applyFont="1" applyFill="1" applyBorder="1"/>
    <xf numFmtId="0" fontId="61" fillId="13" borderId="73" xfId="0" applyFont="1" applyFill="1" applyBorder="1"/>
    <xf numFmtId="0" fontId="61" fillId="12" borderId="258" xfId="0" applyFont="1" applyFill="1" applyBorder="1"/>
    <xf numFmtId="0" fontId="11" fillId="0" borderId="73" xfId="2" applyBorder="1"/>
    <xf numFmtId="0" fontId="11" fillId="12" borderId="73" xfId="2" applyFill="1" applyBorder="1"/>
    <xf numFmtId="0" fontId="11" fillId="0" borderId="73" xfId="2" applyFill="1" applyBorder="1"/>
    <xf numFmtId="0" fontId="61" fillId="0" borderId="259" xfId="0" applyFont="1" applyBorder="1"/>
    <xf numFmtId="0" fontId="0" fillId="0" borderId="95" xfId="0" applyBorder="1"/>
    <xf numFmtId="0" fontId="1" fillId="0" borderId="95" xfId="0" applyFont="1" applyBorder="1"/>
    <xf numFmtId="0" fontId="47" fillId="12" borderId="73" xfId="0" applyFont="1" applyFill="1" applyBorder="1"/>
    <xf numFmtId="0" fontId="47" fillId="0" borderId="73" xfId="0" applyFont="1" applyBorder="1"/>
    <xf numFmtId="6" fontId="47" fillId="12" borderId="258" xfId="0" applyNumberFormat="1" applyFont="1" applyFill="1" applyBorder="1" applyAlignment="1">
      <alignment horizontal="left"/>
    </xf>
    <xf numFmtId="0" fontId="47" fillId="13" borderId="258" xfId="0" applyFont="1" applyFill="1" applyBorder="1" applyAlignment="1">
      <alignment horizontal="left"/>
    </xf>
    <xf numFmtId="0" fontId="47" fillId="12" borderId="258" xfId="0" applyFont="1" applyFill="1" applyBorder="1" applyAlignment="1">
      <alignment horizontal="left"/>
    </xf>
    <xf numFmtId="0" fontId="47" fillId="12" borderId="258" xfId="0" applyFont="1" applyFill="1" applyBorder="1"/>
    <xf numFmtId="0" fontId="47" fillId="13" borderId="258" xfId="0" applyFont="1" applyFill="1" applyBorder="1"/>
    <xf numFmtId="0" fontId="11" fillId="12" borderId="51" xfId="2" applyFill="1" applyBorder="1"/>
    <xf numFmtId="0" fontId="11" fillId="0" borderId="51" xfId="2" applyFill="1" applyBorder="1"/>
    <xf numFmtId="0" fontId="11" fillId="12" borderId="95" xfId="2" applyFill="1" applyBorder="1"/>
    <xf numFmtId="164" fontId="85" fillId="12" borderId="55" xfId="0" applyNumberFormat="1" applyFont="1" applyFill="1" applyBorder="1" applyAlignment="1">
      <alignment horizontal="center" vertical="center"/>
    </xf>
    <xf numFmtId="0" fontId="10" fillId="0" borderId="51" xfId="0" applyFont="1" applyBorder="1" applyAlignment="1">
      <alignment horizontal="right"/>
    </xf>
    <xf numFmtId="165" fontId="10" fillId="12" borderId="51" xfId="0" applyNumberFormat="1" applyFont="1" applyFill="1" applyBorder="1" applyAlignment="1">
      <alignment horizontal="right" vertical="center"/>
    </xf>
    <xf numFmtId="165" fontId="10" fillId="0" borderId="51" xfId="0" applyNumberFormat="1" applyFont="1" applyBorder="1" applyAlignment="1">
      <alignment horizontal="right"/>
    </xf>
    <xf numFmtId="0" fontId="62" fillId="0" borderId="3" xfId="0" applyFont="1" applyBorder="1"/>
    <xf numFmtId="0" fontId="52" fillId="0" borderId="3" xfId="0" applyFont="1" applyBorder="1"/>
    <xf numFmtId="0" fontId="52" fillId="12" borderId="4" xfId="0" applyFont="1" applyFill="1" applyBorder="1"/>
    <xf numFmtId="0" fontId="77" fillId="0" borderId="251" xfId="2" applyFont="1" applyFill="1" applyBorder="1" applyAlignment="1">
      <alignment horizontal="left" vertical="center"/>
    </xf>
    <xf numFmtId="0" fontId="77" fillId="12" borderId="51" xfId="2" applyFont="1" applyFill="1" applyBorder="1" applyAlignment="1">
      <alignment horizontal="left" vertical="center"/>
    </xf>
    <xf numFmtId="0" fontId="37" fillId="0" borderId="251" xfId="0" applyFont="1" applyBorder="1" applyAlignment="1">
      <alignment horizontal="center"/>
    </xf>
    <xf numFmtId="165" fontId="86" fillId="12" borderId="51" xfId="0" applyNumberFormat="1" applyFont="1" applyFill="1" applyBorder="1" applyAlignment="1">
      <alignment horizontal="center"/>
    </xf>
    <xf numFmtId="0" fontId="0" fillId="0" borderId="251" xfId="0" applyBorder="1"/>
    <xf numFmtId="0" fontId="11" fillId="0" borderId="251" xfId="2" applyBorder="1" applyAlignment="1">
      <alignment wrapText="1"/>
    </xf>
    <xf numFmtId="0" fontId="11" fillId="12" borderId="51" xfId="2" applyFill="1" applyBorder="1" applyAlignment="1">
      <alignment wrapText="1"/>
    </xf>
    <xf numFmtId="0" fontId="11" fillId="0" borderId="51" xfId="2" applyBorder="1" applyAlignment="1">
      <alignment wrapText="1"/>
    </xf>
    <xf numFmtId="0" fontId="0" fillId="12" borderId="251" xfId="0" applyFill="1" applyBorder="1"/>
    <xf numFmtId="0" fontId="73" fillId="0" borderId="0" xfId="0" applyFont="1" applyAlignment="1">
      <alignment horizontal="right"/>
    </xf>
    <xf numFmtId="166" fontId="73" fillId="0" borderId="0" xfId="0" applyNumberFormat="1" applyFont="1" applyAlignment="1">
      <alignment horizontal="right"/>
    </xf>
    <xf numFmtId="0" fontId="0" fillId="12" borderId="73" xfId="0" applyFill="1" applyBorder="1" applyAlignment="1">
      <alignment horizontal="center"/>
    </xf>
    <xf numFmtId="0" fontId="0" fillId="0" borderId="73" xfId="0" applyBorder="1" applyAlignment="1">
      <alignment horizontal="center" vertical="center"/>
    </xf>
    <xf numFmtId="0" fontId="0" fillId="12" borderId="71" xfId="0" applyFill="1" applyBorder="1" applyAlignment="1">
      <alignment horizontal="center" vertical="center"/>
    </xf>
    <xf numFmtId="0" fontId="52" fillId="12" borderId="71" xfId="0" applyFont="1" applyFill="1" applyBorder="1" applyAlignment="1">
      <alignment horizontal="center" vertical="center"/>
    </xf>
    <xf numFmtId="0" fontId="0" fillId="12" borderId="183" xfId="0" applyFill="1" applyBorder="1" applyAlignment="1">
      <alignment horizontal="center" vertical="center"/>
    </xf>
    <xf numFmtId="0" fontId="0" fillId="0" borderId="184" xfId="0" applyBorder="1" applyAlignment="1">
      <alignment horizontal="center" vertical="center"/>
    </xf>
    <xf numFmtId="0" fontId="0" fillId="12" borderId="53" xfId="0" applyFill="1" applyBorder="1" applyAlignment="1">
      <alignment vertical="center"/>
    </xf>
    <xf numFmtId="0" fontId="0" fillId="0" borderId="53" xfId="0" applyBorder="1" applyAlignment="1">
      <alignment horizontal="center" vertical="center"/>
    </xf>
    <xf numFmtId="0" fontId="71" fillId="2" borderId="1" xfId="2" applyFont="1" applyFill="1" applyBorder="1"/>
    <xf numFmtId="0" fontId="11" fillId="2" borderId="1" xfId="2" applyFill="1" applyBorder="1" applyAlignment="1">
      <alignment wrapText="1"/>
    </xf>
    <xf numFmtId="6" fontId="78" fillId="36" borderId="251" xfId="0" applyNumberFormat="1" applyFont="1" applyFill="1" applyBorder="1" applyAlignment="1">
      <alignment horizontal="left"/>
    </xf>
    <xf numFmtId="6" fontId="61" fillId="36" borderId="251" xfId="0" applyNumberFormat="1" applyFont="1" applyFill="1" applyBorder="1" applyAlignment="1">
      <alignment horizontal="left"/>
    </xf>
    <xf numFmtId="6" fontId="78" fillId="35" borderId="251" xfId="0" applyNumberFormat="1" applyFont="1" applyFill="1" applyBorder="1" applyAlignment="1">
      <alignment horizontal="left"/>
    </xf>
    <xf numFmtId="0" fontId="11" fillId="0" borderId="51" xfId="2" applyFill="1" applyBorder="1" applyAlignment="1">
      <alignment horizontal="left" vertical="center"/>
    </xf>
    <xf numFmtId="0" fontId="11" fillId="12" borderId="51" xfId="2" applyFill="1" applyBorder="1" applyAlignment="1">
      <alignment horizontal="left" vertical="center"/>
    </xf>
    <xf numFmtId="0" fontId="35" fillId="0" borderId="51" xfId="0" applyFont="1" applyBorder="1" applyAlignment="1">
      <alignment horizontal="right" vertical="center"/>
    </xf>
    <xf numFmtId="165" fontId="35" fillId="12" borderId="51" xfId="0" applyNumberFormat="1" applyFont="1" applyFill="1" applyBorder="1" applyAlignment="1">
      <alignment horizontal="right" vertical="center"/>
    </xf>
    <xf numFmtId="0" fontId="11" fillId="0" borderId="52" xfId="2" applyFill="1" applyBorder="1" applyAlignment="1">
      <alignment horizontal="left" vertical="center"/>
    </xf>
    <xf numFmtId="0" fontId="11" fillId="12" borderId="52" xfId="2" applyFill="1" applyBorder="1" applyAlignment="1">
      <alignment horizontal="left" vertical="center"/>
    </xf>
    <xf numFmtId="0" fontId="10" fillId="0" borderId="52" xfId="0" applyFont="1" applyBorder="1" applyAlignment="1">
      <alignment horizontal="left" vertical="center"/>
    </xf>
    <xf numFmtId="0" fontId="1" fillId="9" borderId="260" xfId="0" applyFont="1" applyFill="1" applyBorder="1" applyAlignment="1">
      <alignment horizontal="center" vertical="center"/>
    </xf>
    <xf numFmtId="0" fontId="61" fillId="0" borderId="261" xfId="0" applyFont="1" applyBorder="1"/>
    <xf numFmtId="0" fontId="61" fillId="30" borderId="263" xfId="0" applyFont="1" applyFill="1" applyBorder="1"/>
    <xf numFmtId="0" fontId="61" fillId="0" borderId="263" xfId="0" applyFont="1" applyBorder="1"/>
    <xf numFmtId="0" fontId="12" fillId="0" borderId="264" xfId="2" applyFont="1" applyBorder="1"/>
    <xf numFmtId="0" fontId="77" fillId="0" borderId="265" xfId="2" applyFont="1" applyBorder="1"/>
    <xf numFmtId="0" fontId="61" fillId="0" borderId="265" xfId="0" applyFont="1" applyBorder="1"/>
    <xf numFmtId="0" fontId="12" fillId="12" borderId="266" xfId="2" applyFont="1" applyFill="1" applyBorder="1"/>
    <xf numFmtId="0" fontId="77" fillId="12" borderId="267" xfId="2" applyFont="1" applyFill="1" applyBorder="1"/>
    <xf numFmtId="0" fontId="61" fillId="12" borderId="267" xfId="0" applyFont="1" applyFill="1" applyBorder="1"/>
    <xf numFmtId="0" fontId="61" fillId="12" borderId="263" xfId="0" applyFont="1" applyFill="1" applyBorder="1"/>
    <xf numFmtId="0" fontId="12" fillId="0" borderId="266" xfId="2" applyFont="1" applyFill="1" applyBorder="1"/>
    <xf numFmtId="0" fontId="77" fillId="0" borderId="267" xfId="2" applyFont="1" applyFill="1" applyBorder="1"/>
    <xf numFmtId="0" fontId="61" fillId="0" borderId="267" xfId="0" applyFont="1" applyBorder="1"/>
    <xf numFmtId="0" fontId="12" fillId="30" borderId="266" xfId="2" applyFont="1" applyFill="1" applyBorder="1"/>
    <xf numFmtId="0" fontId="77" fillId="30" borderId="267" xfId="2" applyFont="1" applyFill="1" applyBorder="1"/>
    <xf numFmtId="0" fontId="61" fillId="30" borderId="267" xfId="0" applyFont="1" applyFill="1" applyBorder="1"/>
    <xf numFmtId="0" fontId="12" fillId="0" borderId="268" xfId="2" applyFont="1" applyFill="1" applyBorder="1"/>
    <xf numFmtId="0" fontId="61" fillId="12" borderId="261" xfId="0" applyFont="1" applyFill="1" applyBorder="1"/>
    <xf numFmtId="0" fontId="12" fillId="12" borderId="264" xfId="2" applyFont="1" applyFill="1" applyBorder="1"/>
    <xf numFmtId="0" fontId="77" fillId="12" borderId="265" xfId="2" applyFont="1" applyFill="1" applyBorder="1"/>
    <xf numFmtId="0" fontId="61" fillId="12" borderId="265" xfId="0" applyFont="1" applyFill="1" applyBorder="1"/>
    <xf numFmtId="0" fontId="12" fillId="0" borderId="266" xfId="2" applyFont="1" applyBorder="1"/>
    <xf numFmtId="0" fontId="77" fillId="0" borderId="267" xfId="2" applyFont="1" applyBorder="1"/>
    <xf numFmtId="0" fontId="12" fillId="12" borderId="268" xfId="2" applyFont="1" applyFill="1" applyBorder="1"/>
    <xf numFmtId="0" fontId="12" fillId="12" borderId="271" xfId="2" applyFont="1" applyFill="1" applyBorder="1"/>
    <xf numFmtId="0" fontId="12" fillId="12" borderId="273" xfId="2" applyFont="1" applyFill="1" applyBorder="1"/>
    <xf numFmtId="0" fontId="47" fillId="12" borderId="274" xfId="0" applyFont="1" applyFill="1" applyBorder="1" applyAlignment="1">
      <alignment horizontal="center" vertical="center" wrapText="1"/>
    </xf>
    <xf numFmtId="0" fontId="47" fillId="12" borderId="274" xfId="0" applyFont="1" applyFill="1" applyBorder="1"/>
    <xf numFmtId="164" fontId="47" fillId="12" borderId="265" xfId="0" applyNumberFormat="1" applyFont="1" applyFill="1" applyBorder="1" applyAlignment="1">
      <alignment horizontal="center" vertical="center"/>
    </xf>
    <xf numFmtId="164" fontId="47" fillId="12" borderId="275" xfId="0" applyNumberFormat="1" applyFont="1" applyFill="1" applyBorder="1" applyAlignment="1">
      <alignment horizontal="center" vertical="center"/>
    </xf>
    <xf numFmtId="165" fontId="47" fillId="12" borderId="265" xfId="0" applyNumberFormat="1" applyFont="1" applyFill="1" applyBorder="1" applyAlignment="1">
      <alignment horizontal="center" vertical="center"/>
    </xf>
    <xf numFmtId="165" fontId="47" fillId="12" borderId="276" xfId="0" applyNumberFormat="1" applyFont="1" applyFill="1" applyBorder="1" applyAlignment="1">
      <alignment horizontal="center" vertical="center"/>
    </xf>
    <xf numFmtId="0" fontId="12" fillId="0" borderId="262" xfId="2" applyFont="1" applyFill="1" applyBorder="1"/>
    <xf numFmtId="0" fontId="65" fillId="12" borderId="267" xfId="0" applyFont="1" applyFill="1" applyBorder="1" applyAlignment="1">
      <alignment horizontal="center" vertical="center"/>
    </xf>
    <xf numFmtId="0" fontId="47" fillId="0" borderId="267" xfId="0" applyFont="1" applyBorder="1"/>
    <xf numFmtId="164" fontId="47" fillId="12" borderId="267" xfId="0" applyNumberFormat="1" applyFont="1" applyFill="1" applyBorder="1" applyAlignment="1">
      <alignment horizontal="center" vertical="center"/>
    </xf>
    <xf numFmtId="164" fontId="47" fillId="0" borderId="267" xfId="0" applyNumberFormat="1" applyFont="1" applyBorder="1" applyAlignment="1">
      <alignment horizontal="center" vertical="center"/>
    </xf>
    <xf numFmtId="165" fontId="47" fillId="0" borderId="267" xfId="0" applyNumberFormat="1" applyFont="1" applyBorder="1" applyAlignment="1">
      <alignment horizontal="center" vertical="center"/>
    </xf>
    <xf numFmtId="165" fontId="47" fillId="0" borderId="277" xfId="0" applyNumberFormat="1" applyFont="1" applyBorder="1" applyAlignment="1">
      <alignment horizontal="center" vertical="center"/>
    </xf>
    <xf numFmtId="0" fontId="12" fillId="12" borderId="278" xfId="2" applyFont="1" applyFill="1" applyBorder="1"/>
    <xf numFmtId="0" fontId="47" fillId="12" borderId="267" xfId="0" applyFont="1" applyFill="1" applyBorder="1"/>
    <xf numFmtId="165" fontId="47" fillId="12" borderId="267" xfId="0" applyNumberFormat="1" applyFont="1" applyFill="1" applyBorder="1" applyAlignment="1">
      <alignment horizontal="center" vertical="center"/>
    </xf>
    <xf numFmtId="165" fontId="47" fillId="12" borderId="277" xfId="0" applyNumberFormat="1" applyFont="1" applyFill="1" applyBorder="1" applyAlignment="1">
      <alignment horizontal="center" vertical="center"/>
    </xf>
    <xf numFmtId="0" fontId="12" fillId="0" borderId="278" xfId="2" applyFont="1" applyBorder="1"/>
    <xf numFmtId="6" fontId="47" fillId="12" borderId="267" xfId="0" applyNumberFormat="1" applyFont="1" applyFill="1" applyBorder="1" applyAlignment="1">
      <alignment horizontal="center" vertical="center"/>
    </xf>
    <xf numFmtId="0" fontId="12" fillId="0" borderId="279" xfId="2" applyFont="1" applyBorder="1"/>
    <xf numFmtId="0" fontId="47" fillId="0" borderId="270" xfId="0" applyFont="1" applyBorder="1"/>
    <xf numFmtId="164" fontId="47" fillId="0" borderId="270" xfId="0" applyNumberFormat="1" applyFont="1" applyBorder="1" applyAlignment="1">
      <alignment horizontal="center" vertical="center"/>
    </xf>
    <xf numFmtId="165" fontId="47" fillId="0" borderId="270" xfId="0" applyNumberFormat="1" applyFont="1" applyBorder="1" applyAlignment="1">
      <alignment horizontal="center" vertical="center"/>
    </xf>
    <xf numFmtId="165" fontId="47" fillId="0" borderId="281" xfId="0" applyNumberFormat="1" applyFont="1" applyBorder="1" applyAlignment="1">
      <alignment horizontal="center" vertical="center"/>
    </xf>
    <xf numFmtId="0" fontId="12" fillId="12" borderId="282" xfId="2" applyFont="1" applyFill="1" applyBorder="1"/>
    <xf numFmtId="0" fontId="47" fillId="12" borderId="283" xfId="0" applyFont="1" applyFill="1" applyBorder="1"/>
    <xf numFmtId="164" fontId="47" fillId="12" borderId="283" xfId="0" applyNumberFormat="1" applyFont="1" applyFill="1" applyBorder="1" applyAlignment="1">
      <alignment horizontal="center" vertical="center"/>
    </xf>
    <xf numFmtId="165" fontId="47" fillId="12" borderId="283" xfId="0" applyNumberFormat="1" applyFont="1" applyFill="1" applyBorder="1" applyAlignment="1">
      <alignment horizontal="center" vertical="center"/>
    </xf>
    <xf numFmtId="165" fontId="47" fillId="12" borderId="284" xfId="0" applyNumberFormat="1" applyFont="1" applyFill="1" applyBorder="1" applyAlignment="1">
      <alignment horizontal="center" vertical="center"/>
    </xf>
    <xf numFmtId="0" fontId="12" fillId="0" borderId="278" xfId="2" applyNumberFormat="1" applyFont="1" applyFill="1" applyBorder="1"/>
    <xf numFmtId="0" fontId="47" fillId="0" borderId="267" xfId="0" applyFont="1" applyBorder="1" applyAlignment="1">
      <alignment horizontal="center" vertical="center"/>
    </xf>
    <xf numFmtId="0" fontId="12" fillId="33" borderId="278" xfId="2" applyFont="1" applyFill="1" applyBorder="1"/>
    <xf numFmtId="0" fontId="12" fillId="13" borderId="278" xfId="2" applyFont="1" applyFill="1" applyBorder="1"/>
    <xf numFmtId="0" fontId="47" fillId="13" borderId="267" xfId="0" applyFont="1" applyFill="1" applyBorder="1"/>
    <xf numFmtId="164" fontId="47" fillId="13" borderId="267" xfId="0" applyNumberFormat="1" applyFont="1" applyFill="1" applyBorder="1" applyAlignment="1">
      <alignment horizontal="center" vertical="center"/>
    </xf>
    <xf numFmtId="165" fontId="47" fillId="13" borderId="267" xfId="0" applyNumberFormat="1" applyFont="1" applyFill="1" applyBorder="1" applyAlignment="1">
      <alignment horizontal="center" vertical="center"/>
    </xf>
    <xf numFmtId="164" fontId="47" fillId="12" borderId="277" xfId="0" applyNumberFormat="1" applyFont="1" applyFill="1" applyBorder="1" applyAlignment="1">
      <alignment horizontal="center" vertical="center"/>
    </xf>
    <xf numFmtId="165" fontId="47" fillId="13" borderId="277" xfId="0" applyNumberFormat="1" applyFont="1" applyFill="1" applyBorder="1" applyAlignment="1">
      <alignment horizontal="center" vertical="center"/>
    </xf>
    <xf numFmtId="0" fontId="12" fillId="0" borderId="278" xfId="2" applyFont="1" applyFill="1" applyBorder="1"/>
    <xf numFmtId="0" fontId="12" fillId="12" borderId="285" xfId="2" applyFont="1" applyFill="1" applyBorder="1"/>
    <xf numFmtId="0" fontId="47" fillId="12" borderId="280" xfId="0" applyFont="1" applyFill="1" applyBorder="1"/>
    <xf numFmtId="164" fontId="47" fillId="12" borderId="280" xfId="0" applyNumberFormat="1" applyFont="1" applyFill="1" applyBorder="1" applyAlignment="1">
      <alignment horizontal="center" vertical="center"/>
    </xf>
    <xf numFmtId="164" fontId="47" fillId="0" borderId="280" xfId="0" applyNumberFormat="1" applyFont="1" applyBorder="1" applyAlignment="1">
      <alignment horizontal="center" vertical="center"/>
    </xf>
    <xf numFmtId="165" fontId="47" fillId="12" borderId="280" xfId="0" applyNumberFormat="1" applyFont="1" applyFill="1" applyBorder="1" applyAlignment="1">
      <alignment horizontal="center" vertical="center"/>
    </xf>
    <xf numFmtId="164" fontId="47" fillId="12" borderId="286" xfId="0" applyNumberFormat="1" applyFont="1" applyFill="1" applyBorder="1" applyAlignment="1">
      <alignment horizontal="center" vertical="center"/>
    </xf>
    <xf numFmtId="0" fontId="12" fillId="0" borderId="287" xfId="2" applyFont="1" applyFill="1" applyBorder="1"/>
    <xf numFmtId="0" fontId="47" fillId="0" borderId="265" xfId="0" applyFont="1" applyBorder="1"/>
    <xf numFmtId="164" fontId="47" fillId="0" borderId="265" xfId="0" applyNumberFormat="1" applyFont="1" applyBorder="1" applyAlignment="1">
      <alignment horizontal="center" vertical="center"/>
    </xf>
    <xf numFmtId="165" fontId="47" fillId="0" borderId="265" xfId="0" applyNumberFormat="1" applyFont="1" applyBorder="1" applyAlignment="1">
      <alignment horizontal="center" vertical="center"/>
    </xf>
    <xf numFmtId="165" fontId="47" fillId="0" borderId="276" xfId="0" applyNumberFormat="1" applyFont="1" applyBorder="1" applyAlignment="1">
      <alignment horizontal="center" vertical="center"/>
    </xf>
    <xf numFmtId="0" fontId="12" fillId="0" borderId="288" xfId="2" applyFont="1" applyFill="1" applyBorder="1"/>
    <xf numFmtId="0" fontId="47" fillId="0" borderId="269" xfId="0" applyFont="1" applyBorder="1"/>
    <xf numFmtId="165" fontId="47" fillId="0" borderId="289" xfId="0" applyNumberFormat="1" applyFont="1" applyBorder="1" applyAlignment="1">
      <alignment horizontal="center" vertical="center"/>
    </xf>
    <xf numFmtId="164" fontId="47" fillId="0" borderId="289" xfId="0" applyNumberFormat="1" applyFont="1" applyBorder="1" applyAlignment="1">
      <alignment horizontal="center" vertical="center"/>
    </xf>
    <xf numFmtId="164" fontId="47" fillId="0" borderId="269" xfId="0" applyNumberFormat="1" applyFont="1" applyBorder="1" applyAlignment="1">
      <alignment horizontal="center" vertical="center"/>
    </xf>
    <xf numFmtId="165" fontId="47" fillId="0" borderId="269" xfId="0" applyNumberFormat="1" applyFont="1" applyBorder="1" applyAlignment="1">
      <alignment horizontal="center" vertical="center"/>
    </xf>
    <xf numFmtId="165" fontId="47" fillId="12" borderId="290" xfId="0" applyNumberFormat="1" applyFont="1" applyFill="1" applyBorder="1" applyAlignment="1">
      <alignment horizontal="center" vertical="center"/>
    </xf>
    <xf numFmtId="0" fontId="49" fillId="12" borderId="291" xfId="2" applyFont="1" applyFill="1" applyBorder="1"/>
    <xf numFmtId="165" fontId="47" fillId="12" borderId="291" xfId="0" applyNumberFormat="1" applyFont="1" applyFill="1" applyBorder="1" applyAlignment="1">
      <alignment horizontal="right"/>
    </xf>
    <xf numFmtId="165" fontId="47" fillId="12" borderId="292" xfId="0" applyNumberFormat="1" applyFont="1" applyFill="1" applyBorder="1" applyAlignment="1">
      <alignment horizontal="right"/>
    </xf>
    <xf numFmtId="0" fontId="0" fillId="0" borderId="266" xfId="0" applyBorder="1"/>
    <xf numFmtId="0" fontId="49" fillId="0" borderId="267" xfId="2" applyFont="1" applyBorder="1"/>
    <xf numFmtId="164" fontId="47" fillId="0" borderId="293" xfId="0" applyNumberFormat="1" applyFont="1" applyBorder="1" applyAlignment="1">
      <alignment horizontal="right"/>
    </xf>
    <xf numFmtId="0" fontId="12" fillId="12" borderId="290" xfId="2" applyFont="1" applyFill="1" applyBorder="1"/>
    <xf numFmtId="0" fontId="47" fillId="12" borderId="291" xfId="0" applyFont="1" applyFill="1" applyBorder="1"/>
    <xf numFmtId="0" fontId="0" fillId="12" borderId="294" xfId="0" applyFill="1" applyBorder="1"/>
    <xf numFmtId="164" fontId="47" fillId="0" borderId="267" xfId="0" applyNumberFormat="1" applyFont="1" applyBorder="1"/>
    <xf numFmtId="0" fontId="0" fillId="0" borderId="263" xfId="0" applyBorder="1"/>
    <xf numFmtId="0" fontId="0" fillId="12" borderId="296" xfId="0" applyFill="1" applyBorder="1"/>
    <xf numFmtId="0" fontId="0" fillId="0" borderId="296" xfId="0" applyBorder="1"/>
    <xf numFmtId="0" fontId="0" fillId="0" borderId="297" xfId="0" applyBorder="1"/>
    <xf numFmtId="165" fontId="47" fillId="12" borderId="298" xfId="0" applyNumberFormat="1" applyFont="1" applyFill="1" applyBorder="1" applyAlignment="1">
      <alignment horizontal="center" vertical="center"/>
    </xf>
    <xf numFmtId="165" fontId="47" fillId="0" borderId="296" xfId="0" applyNumberFormat="1" applyFont="1" applyBorder="1" applyAlignment="1">
      <alignment horizontal="center" vertical="center"/>
    </xf>
    <xf numFmtId="164" fontId="0" fillId="12" borderId="296" xfId="0" applyNumberFormat="1" applyFill="1" applyBorder="1"/>
    <xf numFmtId="0" fontId="0" fillId="12" borderId="299" xfId="0" applyFill="1" applyBorder="1"/>
    <xf numFmtId="0" fontId="0" fillId="0" borderId="299" xfId="0" applyBorder="1"/>
    <xf numFmtId="0" fontId="0" fillId="0" borderId="300" xfId="0" applyBorder="1"/>
    <xf numFmtId="0" fontId="61" fillId="0" borderId="295" xfId="0" applyFont="1" applyBorder="1"/>
    <xf numFmtId="0" fontId="47" fillId="0" borderId="295" xfId="0" applyFont="1" applyBorder="1"/>
    <xf numFmtId="0" fontId="61" fillId="30" borderId="296" xfId="0" applyFont="1" applyFill="1" applyBorder="1"/>
    <xf numFmtId="0" fontId="47" fillId="30" borderId="296" xfId="0" applyFont="1" applyFill="1" applyBorder="1"/>
    <xf numFmtId="0" fontId="47" fillId="30" borderId="299" xfId="0" applyFont="1" applyFill="1" applyBorder="1"/>
    <xf numFmtId="0" fontId="61" fillId="0" borderId="296" xfId="0" applyFont="1" applyBorder="1"/>
    <xf numFmtId="0" fontId="47" fillId="0" borderId="296" xfId="0" applyFont="1" applyBorder="1"/>
    <xf numFmtId="0" fontId="47" fillId="0" borderId="299" xfId="0" applyFont="1" applyBorder="1"/>
    <xf numFmtId="0" fontId="61" fillId="12" borderId="295" xfId="0" applyFont="1" applyFill="1" applyBorder="1"/>
    <xf numFmtId="0" fontId="61" fillId="12" borderId="296" xfId="0" applyFont="1" applyFill="1" applyBorder="1"/>
    <xf numFmtId="0" fontId="47" fillId="12" borderId="296" xfId="0" applyFont="1" applyFill="1" applyBorder="1"/>
    <xf numFmtId="0" fontId="47" fillId="12" borderId="299" xfId="0" applyFont="1" applyFill="1" applyBorder="1"/>
    <xf numFmtId="0" fontId="47" fillId="12" borderId="295" xfId="0" applyFont="1" applyFill="1" applyBorder="1"/>
    <xf numFmtId="0" fontId="47" fillId="12" borderId="301" xfId="0" applyFont="1" applyFill="1" applyBorder="1"/>
    <xf numFmtId="0" fontId="61" fillId="0" borderId="296" xfId="0" applyFont="1" applyBorder="1" applyAlignment="1">
      <alignment horizontal="right"/>
    </xf>
    <xf numFmtId="165" fontId="47" fillId="12" borderId="294" xfId="0" applyNumberFormat="1" applyFont="1" applyFill="1" applyBorder="1" applyAlignment="1">
      <alignment horizontal="center" vertical="center"/>
    </xf>
    <xf numFmtId="164" fontId="47" fillId="0" borderId="263" xfId="0" applyNumberFormat="1" applyFont="1" applyBorder="1" applyAlignment="1">
      <alignment horizontal="center" vertical="center"/>
    </xf>
    <xf numFmtId="0" fontId="49" fillId="0" borderId="266" xfId="2" applyFont="1" applyBorder="1"/>
    <xf numFmtId="165" fontId="47" fillId="0" borderId="298" xfId="0" applyNumberFormat="1" applyFont="1" applyBorder="1" applyAlignment="1">
      <alignment horizontal="left" vertical="top"/>
    </xf>
    <xf numFmtId="0" fontId="47" fillId="12" borderId="302" xfId="0" applyFont="1" applyFill="1" applyBorder="1"/>
    <xf numFmtId="164" fontId="47" fillId="12" borderId="303" xfId="0" applyNumberFormat="1" applyFont="1" applyFill="1" applyBorder="1" applyAlignment="1">
      <alignment horizontal="center" vertical="center"/>
    </xf>
    <xf numFmtId="164" fontId="47" fillId="0" borderId="303" xfId="0" applyNumberFormat="1" applyFont="1" applyBorder="1" applyAlignment="1">
      <alignment horizontal="center" vertical="center"/>
    </xf>
    <xf numFmtId="164" fontId="47" fillId="0" borderId="275" xfId="0" applyNumberFormat="1" applyFont="1" applyBorder="1" applyAlignment="1">
      <alignment horizontal="center" vertical="center"/>
    </xf>
    <xf numFmtId="164" fontId="47" fillId="0" borderId="304" xfId="0" applyNumberFormat="1" applyFont="1" applyBorder="1" applyAlignment="1">
      <alignment horizontal="center" vertical="center"/>
    </xf>
    <xf numFmtId="164" fontId="47" fillId="12" borderId="304" xfId="0" applyNumberFormat="1" applyFont="1" applyFill="1" applyBorder="1" applyAlignment="1">
      <alignment horizontal="center" vertical="center"/>
    </xf>
    <xf numFmtId="164" fontId="47" fillId="0" borderId="305" xfId="0" applyNumberFormat="1" applyFont="1" applyBorder="1" applyAlignment="1">
      <alignment horizontal="center" vertical="center"/>
    </xf>
    <xf numFmtId="0" fontId="47" fillId="0" borderId="306" xfId="0" applyFont="1" applyBorder="1"/>
    <xf numFmtId="164" fontId="47" fillId="0" borderId="306" xfId="0" applyNumberFormat="1" applyFont="1" applyBorder="1" applyAlignment="1">
      <alignment horizontal="center" vertical="center"/>
    </xf>
    <xf numFmtId="0" fontId="47" fillId="12" borderId="303" xfId="0" applyFont="1" applyFill="1" applyBorder="1"/>
    <xf numFmtId="165" fontId="47" fillId="12" borderId="303" xfId="0" applyNumberFormat="1" applyFont="1" applyFill="1" applyBorder="1" applyAlignment="1">
      <alignment horizontal="center" vertical="center"/>
    </xf>
    <xf numFmtId="164" fontId="47" fillId="13" borderId="275" xfId="0" applyNumberFormat="1" applyFont="1" applyFill="1" applyBorder="1" applyAlignment="1">
      <alignment horizontal="center" vertical="center"/>
    </xf>
    <xf numFmtId="165" fontId="47" fillId="0" borderId="306" xfId="0" applyNumberFormat="1" applyFont="1" applyBorder="1" applyAlignment="1">
      <alignment horizontal="center" vertical="center"/>
    </xf>
    <xf numFmtId="165" fontId="47" fillId="0" borderId="303" xfId="0" applyNumberFormat="1" applyFont="1" applyBorder="1" applyAlignment="1">
      <alignment horizontal="center" vertical="center"/>
    </xf>
    <xf numFmtId="165" fontId="47" fillId="0" borderId="275" xfId="0" applyNumberFormat="1" applyFont="1" applyBorder="1" applyAlignment="1">
      <alignment horizontal="center" vertical="center"/>
    </xf>
    <xf numFmtId="164" fontId="47" fillId="0" borderId="307" xfId="0" applyNumberFormat="1" applyFont="1" applyBorder="1" applyAlignment="1">
      <alignment horizontal="center" vertical="center"/>
    </xf>
    <xf numFmtId="164" fontId="47" fillId="0" borderId="308" xfId="0" applyNumberFormat="1" applyFont="1" applyBorder="1" applyAlignment="1">
      <alignment horizontal="center" vertical="center"/>
    </xf>
    <xf numFmtId="165" fontId="47" fillId="0" borderId="304" xfId="0" applyNumberFormat="1" applyFont="1" applyBorder="1" applyAlignment="1">
      <alignment horizontal="center" vertical="center"/>
    </xf>
    <xf numFmtId="165" fontId="47" fillId="0" borderId="309" xfId="0" applyNumberFormat="1" applyFont="1" applyBorder="1" applyAlignment="1">
      <alignment horizontal="center" vertical="center"/>
    </xf>
    <xf numFmtId="165" fontId="47" fillId="12" borderId="275" xfId="0" applyNumberFormat="1" applyFont="1" applyFill="1" applyBorder="1" applyAlignment="1">
      <alignment horizontal="center" vertical="center"/>
    </xf>
    <xf numFmtId="165" fontId="47" fillId="12" borderId="310" xfId="0" applyNumberFormat="1" applyFont="1" applyFill="1" applyBorder="1" applyAlignment="1">
      <alignment horizontal="center" vertical="center"/>
    </xf>
    <xf numFmtId="165" fontId="47" fillId="12" borderId="311" xfId="0" applyNumberFormat="1" applyFont="1" applyFill="1" applyBorder="1" applyAlignment="1">
      <alignment horizontal="center" vertical="center"/>
    </xf>
    <xf numFmtId="164" fontId="47" fillId="12" borderId="311" xfId="0" applyNumberFormat="1" applyFont="1" applyFill="1" applyBorder="1" applyAlignment="1">
      <alignment horizontal="center" vertical="center"/>
    </xf>
    <xf numFmtId="165" fontId="47" fillId="12" borderId="304" xfId="0" applyNumberFormat="1" applyFont="1" applyFill="1" applyBorder="1" applyAlignment="1">
      <alignment horizontal="center" vertical="center"/>
    </xf>
    <xf numFmtId="165" fontId="47" fillId="0" borderId="305" xfId="0" applyNumberFormat="1" applyFont="1" applyBorder="1" applyAlignment="1">
      <alignment horizontal="center" vertical="center"/>
    </xf>
    <xf numFmtId="165" fontId="47" fillId="12" borderId="309" xfId="0" applyNumberFormat="1" applyFont="1" applyFill="1" applyBorder="1" applyAlignment="1">
      <alignment horizontal="center" vertical="center"/>
    </xf>
    <xf numFmtId="165" fontId="47" fillId="0" borderId="310" xfId="0" applyNumberFormat="1" applyFont="1" applyBorder="1" applyAlignment="1">
      <alignment horizontal="center" vertical="center"/>
    </xf>
    <xf numFmtId="0" fontId="47" fillId="13" borderId="303" xfId="0" applyFont="1" applyFill="1" applyBorder="1"/>
    <xf numFmtId="0" fontId="47" fillId="32" borderId="312" xfId="0" applyFont="1" applyFill="1" applyBorder="1"/>
    <xf numFmtId="165" fontId="47" fillId="12" borderId="270" xfId="0" applyNumberFormat="1" applyFont="1" applyFill="1" applyBorder="1" applyAlignment="1">
      <alignment horizontal="center" vertical="center"/>
    </xf>
    <xf numFmtId="0" fontId="2" fillId="2" borderId="97" xfId="0" applyFont="1" applyFill="1" applyBorder="1"/>
    <xf numFmtId="0" fontId="1" fillId="2" borderId="295" xfId="0" applyFont="1" applyFill="1" applyBorder="1"/>
    <xf numFmtId="0" fontId="1" fillId="2" borderId="313" xfId="0" applyFont="1" applyFill="1" applyBorder="1" applyAlignment="1">
      <alignment horizontal="left"/>
    </xf>
    <xf numFmtId="0" fontId="1" fillId="2" borderId="301" xfId="0" applyFont="1" applyFill="1" applyBorder="1"/>
    <xf numFmtId="164" fontId="0" fillId="12" borderId="263" xfId="0" applyNumberFormat="1" applyFill="1" applyBorder="1"/>
    <xf numFmtId="8" fontId="52" fillId="0" borderId="263" xfId="0" applyNumberFormat="1" applyFont="1" applyBorder="1" applyAlignment="1">
      <alignment horizontal="left"/>
    </xf>
    <xf numFmtId="8" fontId="52" fillId="12" borderId="263" xfId="0" applyNumberFormat="1" applyFont="1" applyFill="1" applyBorder="1" applyAlignment="1">
      <alignment horizontal="left"/>
    </xf>
    <xf numFmtId="8" fontId="52" fillId="0" borderId="272" xfId="0" applyNumberFormat="1" applyFont="1" applyBorder="1" applyAlignment="1">
      <alignment horizontal="left"/>
    </xf>
    <xf numFmtId="0" fontId="1" fillId="2" borderId="313" xfId="0" applyFont="1" applyFill="1" applyBorder="1" applyAlignment="1">
      <alignment horizontal="center"/>
    </xf>
    <xf numFmtId="0" fontId="0" fillId="12" borderId="263" xfId="0" applyFill="1" applyBorder="1"/>
    <xf numFmtId="0" fontId="12" fillId="0" borderId="271" xfId="2" applyFont="1" applyBorder="1"/>
    <xf numFmtId="0" fontId="0" fillId="0" borderId="272" xfId="0" applyBorder="1"/>
    <xf numFmtId="0" fontId="65" fillId="12" borderId="270" xfId="0" applyFont="1" applyFill="1" applyBorder="1" applyAlignment="1">
      <alignment horizontal="center" vertical="center"/>
    </xf>
    <xf numFmtId="0" fontId="47" fillId="12" borderId="270" xfId="0" applyFont="1" applyFill="1" applyBorder="1"/>
    <xf numFmtId="0" fontId="11" fillId="12" borderId="314" xfId="2" applyFill="1" applyBorder="1"/>
    <xf numFmtId="0" fontId="49" fillId="12" borderId="0" xfId="2" applyFont="1" applyFill="1" applyBorder="1"/>
    <xf numFmtId="165" fontId="47" fillId="12" borderId="315" xfId="0" applyNumberFormat="1" applyFont="1" applyFill="1" applyBorder="1" applyAlignment="1">
      <alignment horizontal="center" vertical="center"/>
    </xf>
    <xf numFmtId="165" fontId="60" fillId="12" borderId="0" xfId="0" applyNumberFormat="1" applyFont="1" applyFill="1" applyAlignment="1">
      <alignment horizontal="left" vertical="center"/>
    </xf>
    <xf numFmtId="165" fontId="47" fillId="12" borderId="0" xfId="0" applyNumberFormat="1" applyFont="1" applyFill="1" applyAlignment="1">
      <alignment horizontal="center" vertical="center"/>
    </xf>
    <xf numFmtId="165" fontId="47" fillId="12" borderId="316" xfId="0" applyNumberFormat="1" applyFont="1" applyFill="1" applyBorder="1" applyAlignment="1">
      <alignment horizontal="center" vertical="center"/>
    </xf>
    <xf numFmtId="165" fontId="11" fillId="12" borderId="270" xfId="2" applyNumberFormat="1" applyFill="1" applyBorder="1"/>
    <xf numFmtId="0" fontId="0" fillId="12" borderId="270" xfId="0" applyFill="1" applyBorder="1"/>
    <xf numFmtId="164" fontId="47" fillId="12" borderId="317" xfId="0" applyNumberFormat="1" applyFont="1" applyFill="1" applyBorder="1" applyAlignment="1">
      <alignment horizontal="right"/>
    </xf>
    <xf numFmtId="0" fontId="4" fillId="2" borderId="95" xfId="0" applyFont="1" applyFill="1" applyBorder="1"/>
    <xf numFmtId="0" fontId="4" fillId="2" borderId="97" xfId="0" applyFont="1" applyFill="1" applyBorder="1"/>
    <xf numFmtId="0" fontId="77" fillId="0" borderId="270" xfId="2" applyFont="1" applyBorder="1"/>
    <xf numFmtId="0" fontId="61" fillId="0" borderId="270" xfId="0" applyFont="1" applyBorder="1"/>
    <xf numFmtId="0" fontId="61" fillId="0" borderId="314" xfId="0" applyFont="1" applyBorder="1"/>
    <xf numFmtId="0" fontId="61" fillId="0" borderId="318" xfId="0" applyFont="1" applyBorder="1"/>
    <xf numFmtId="0" fontId="47" fillId="0" borderId="318" xfId="0" applyFont="1" applyBorder="1"/>
    <xf numFmtId="0" fontId="47" fillId="0" borderId="319" xfId="0" applyFont="1" applyBorder="1"/>
    <xf numFmtId="0" fontId="11" fillId="12" borderId="11" xfId="2" applyFill="1" applyBorder="1"/>
    <xf numFmtId="0" fontId="77" fillId="12" borderId="270" xfId="2" applyFont="1" applyFill="1" applyBorder="1"/>
    <xf numFmtId="0" fontId="61" fillId="12" borderId="270" xfId="0" applyFont="1" applyFill="1" applyBorder="1"/>
    <xf numFmtId="0" fontId="61" fillId="12" borderId="314" xfId="0" applyFont="1" applyFill="1" applyBorder="1"/>
    <xf numFmtId="0" fontId="61" fillId="12" borderId="318" xfId="0" applyFont="1" applyFill="1" applyBorder="1"/>
    <xf numFmtId="0" fontId="47" fillId="12" borderId="318" xfId="0" applyFont="1" applyFill="1" applyBorder="1"/>
    <xf numFmtId="0" fontId="47" fillId="12" borderId="319" xfId="0" applyFont="1" applyFill="1" applyBorder="1"/>
    <xf numFmtId="0" fontId="11" fillId="12" borderId="9" xfId="2" applyFill="1" applyBorder="1"/>
    <xf numFmtId="0" fontId="47" fillId="0" borderId="301" xfId="0" applyFont="1" applyBorder="1"/>
    <xf numFmtId="0" fontId="11" fillId="12" borderId="0" xfId="2" applyFill="1" applyBorder="1"/>
    <xf numFmtId="0" fontId="6" fillId="4" borderId="0" xfId="0" applyFont="1" applyFill="1"/>
    <xf numFmtId="0" fontId="46" fillId="4" borderId="0" xfId="0" applyFont="1" applyFill="1"/>
    <xf numFmtId="0" fontId="71" fillId="4" borderId="0" xfId="2" applyFont="1" applyFill="1" applyBorder="1"/>
    <xf numFmtId="0" fontId="6" fillId="5" borderId="0" xfId="0" applyFont="1" applyFill="1"/>
    <xf numFmtId="0" fontId="46" fillId="5" borderId="0" xfId="0" applyFont="1" applyFill="1"/>
    <xf numFmtId="0" fontId="51" fillId="5" borderId="0" xfId="0" applyFont="1" applyFill="1" applyAlignment="1">
      <alignment horizontal="left"/>
    </xf>
    <xf numFmtId="0" fontId="6" fillId="3" borderId="0" xfId="0" applyFont="1" applyFill="1"/>
    <xf numFmtId="0" fontId="46" fillId="3" borderId="0" xfId="0" applyFont="1" applyFill="1"/>
    <xf numFmtId="0" fontId="71" fillId="3" borderId="0" xfId="2" applyFont="1" applyFill="1" applyBorder="1"/>
    <xf numFmtId="0" fontId="78" fillId="35" borderId="261" xfId="0" applyFont="1" applyFill="1" applyBorder="1" applyAlignment="1">
      <alignment horizontal="left"/>
    </xf>
    <xf numFmtId="8" fontId="78" fillId="34" borderId="263" xfId="0" applyNumberFormat="1" applyFont="1" applyFill="1" applyBorder="1" applyAlignment="1">
      <alignment horizontal="left"/>
    </xf>
    <xf numFmtId="8" fontId="78" fillId="35" borderId="263" xfId="0" applyNumberFormat="1" applyFont="1" applyFill="1" applyBorder="1" applyAlignment="1">
      <alignment horizontal="left"/>
    </xf>
    <xf numFmtId="0" fontId="78" fillId="34" borderId="263" xfId="0" applyFont="1" applyFill="1" applyBorder="1" applyAlignment="1">
      <alignment horizontal="left"/>
    </xf>
    <xf numFmtId="8" fontId="79" fillId="0" borderId="263" xfId="0" applyNumberFormat="1" applyFont="1" applyBorder="1" applyAlignment="1">
      <alignment horizontal="left"/>
    </xf>
    <xf numFmtId="0" fontId="78" fillId="35" borderId="263" xfId="0" applyFont="1" applyFill="1" applyBorder="1" applyAlignment="1">
      <alignment horizontal="left"/>
    </xf>
    <xf numFmtId="6" fontId="78" fillId="34" borderId="263" xfId="0" applyNumberFormat="1" applyFont="1" applyFill="1" applyBorder="1" applyAlignment="1">
      <alignment horizontal="left"/>
    </xf>
    <xf numFmtId="6" fontId="78" fillId="35" borderId="314" xfId="0" applyNumberFormat="1" applyFont="1" applyFill="1" applyBorder="1" applyAlignment="1">
      <alignment horizontal="left"/>
    </xf>
    <xf numFmtId="8" fontId="78" fillId="34" borderId="261" xfId="0" applyNumberFormat="1" applyFont="1" applyFill="1" applyBorder="1" applyAlignment="1">
      <alignment horizontal="left"/>
    </xf>
    <xf numFmtId="6" fontId="61" fillId="0" borderId="263" xfId="0" applyNumberFormat="1" applyFont="1" applyBorder="1" applyAlignment="1">
      <alignment horizontal="left"/>
    </xf>
    <xf numFmtId="6" fontId="61" fillId="12" borderId="263" xfId="0" applyNumberFormat="1" applyFont="1" applyFill="1" applyBorder="1" applyAlignment="1">
      <alignment horizontal="left"/>
    </xf>
    <xf numFmtId="0" fontId="78" fillId="34" borderId="314" xfId="0" applyFont="1" applyFill="1" applyBorder="1" applyAlignment="1">
      <alignment horizontal="left"/>
    </xf>
    <xf numFmtId="6" fontId="78" fillId="34" borderId="261" xfId="0" applyNumberFormat="1" applyFont="1" applyFill="1" applyBorder="1" applyAlignment="1">
      <alignment horizontal="left"/>
    </xf>
    <xf numFmtId="0" fontId="46" fillId="5" borderId="1" xfId="0" applyFont="1" applyFill="1" applyBorder="1"/>
    <xf numFmtId="0" fontId="46" fillId="5" borderId="1" xfId="0" applyFont="1" applyFill="1" applyBorder="1" applyAlignment="1">
      <alignment horizontal="left"/>
    </xf>
    <xf numFmtId="0" fontId="46" fillId="4" borderId="1" xfId="0" applyFont="1" applyFill="1" applyBorder="1"/>
    <xf numFmtId="0" fontId="46" fillId="3" borderId="1" xfId="0" applyFont="1" applyFill="1" applyBorder="1"/>
    <xf numFmtId="0" fontId="46" fillId="4" borderId="1" xfId="0" applyFont="1" applyFill="1" applyBorder="1" applyAlignment="1">
      <alignment horizontal="left"/>
    </xf>
    <xf numFmtId="0" fontId="46" fillId="3" borderId="1" xfId="0" applyFont="1" applyFill="1" applyBorder="1" applyAlignment="1">
      <alignment horizontal="left"/>
    </xf>
    <xf numFmtId="0" fontId="56" fillId="0" borderId="0" xfId="0" applyFont="1" applyAlignment="1">
      <alignment horizontal="center"/>
    </xf>
    <xf numFmtId="0" fontId="57" fillId="10" borderId="0" xfId="0" applyFont="1" applyFill="1" applyAlignment="1">
      <alignment horizontal="center"/>
    </xf>
    <xf numFmtId="166" fontId="54" fillId="0" borderId="0" xfId="0" applyNumberFormat="1" applyFont="1" applyAlignment="1">
      <alignment horizontal="left" readingOrder="2"/>
    </xf>
    <xf numFmtId="0" fontId="42" fillId="12" borderId="182" xfId="0" applyFont="1" applyFill="1" applyBorder="1" applyAlignment="1">
      <alignment horizontal="center"/>
    </xf>
    <xf numFmtId="0" fontId="42" fillId="12" borderId="55" xfId="0" applyFont="1" applyFill="1" applyBorder="1" applyAlignment="1">
      <alignment horizontal="center"/>
    </xf>
    <xf numFmtId="0" fontId="43" fillId="9" borderId="16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center"/>
    </xf>
    <xf numFmtId="0" fontId="42" fillId="12" borderId="245" xfId="0" applyFont="1" applyFill="1" applyBorder="1" applyAlignment="1">
      <alignment horizontal="center" vertical="center"/>
    </xf>
    <xf numFmtId="0" fontId="42" fillId="12" borderId="157" xfId="0" applyFont="1" applyFill="1" applyBorder="1" applyAlignment="1">
      <alignment horizontal="center" vertical="center"/>
    </xf>
    <xf numFmtId="0" fontId="42" fillId="12" borderId="181" xfId="0" applyFont="1" applyFill="1" applyBorder="1" applyAlignment="1">
      <alignment horizontal="center" vertical="center"/>
    </xf>
    <xf numFmtId="0" fontId="42" fillId="12" borderId="182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97" xfId="0" applyFont="1" applyFill="1" applyBorder="1" applyAlignment="1">
      <alignment horizontal="center" vertical="center"/>
    </xf>
    <xf numFmtId="166" fontId="73" fillId="0" borderId="0" xfId="0" applyNumberFormat="1" applyFont="1" applyAlignment="1">
      <alignment horizontal="left"/>
    </xf>
    <xf numFmtId="0" fontId="42" fillId="12" borderId="80" xfId="0" applyFont="1" applyFill="1" applyBorder="1" applyAlignment="1">
      <alignment horizontal="center" vertical="center"/>
    </xf>
    <xf numFmtId="0" fontId="34" fillId="21" borderId="0" xfId="0" applyFont="1" applyFill="1" applyAlignment="1">
      <alignment horizontal="center"/>
    </xf>
    <xf numFmtId="0" fontId="42" fillId="12" borderId="78" xfId="0" applyFont="1" applyFill="1" applyBorder="1" applyAlignment="1">
      <alignment horizontal="center" vertical="center"/>
    </xf>
    <xf numFmtId="0" fontId="42" fillId="12" borderId="55" xfId="0" applyFont="1" applyFill="1" applyBorder="1" applyAlignment="1">
      <alignment horizontal="center" vertical="center"/>
    </xf>
    <xf numFmtId="0" fontId="42" fillId="12" borderId="163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2" fillId="12" borderId="159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55" fillId="12" borderId="209" xfId="0" applyFont="1" applyFill="1" applyBorder="1" applyAlignment="1">
      <alignment horizontal="center" vertical="center"/>
    </xf>
    <xf numFmtId="0" fontId="55" fillId="12" borderId="210" xfId="0" applyFont="1" applyFill="1" applyBorder="1" applyAlignment="1">
      <alignment horizontal="center" vertical="center"/>
    </xf>
    <xf numFmtId="0" fontId="55" fillId="12" borderId="211" xfId="0" applyFont="1" applyFill="1" applyBorder="1" applyAlignment="1">
      <alignment horizontal="center" vertical="center"/>
    </xf>
    <xf numFmtId="0" fontId="55" fillId="12" borderId="212" xfId="0" applyFont="1" applyFill="1" applyBorder="1" applyAlignment="1">
      <alignment horizontal="center" vertical="center"/>
    </xf>
    <xf numFmtId="0" fontId="33" fillId="12" borderId="189" xfId="0" applyFont="1" applyFill="1" applyBorder="1" applyAlignment="1">
      <alignment horizontal="center" vertical="center"/>
    </xf>
    <xf numFmtId="0" fontId="33" fillId="12" borderId="190" xfId="0" applyFont="1" applyFill="1" applyBorder="1" applyAlignment="1">
      <alignment horizontal="center" vertical="center"/>
    </xf>
    <xf numFmtId="0" fontId="43" fillId="9" borderId="17" xfId="0" applyFont="1" applyFill="1" applyBorder="1" applyAlignment="1">
      <alignment horizontal="center" vertical="center"/>
    </xf>
    <xf numFmtId="2" fontId="69" fillId="9" borderId="246" xfId="2" applyNumberFormat="1" applyFont="1" applyFill="1" applyBorder="1" applyAlignment="1">
      <alignment horizontal="center" vertical="center" wrapText="1"/>
    </xf>
    <xf numFmtId="2" fontId="69" fillId="9" borderId="247" xfId="2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4" fillId="9" borderId="17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9" borderId="17" xfId="0" applyFont="1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0" fontId="45" fillId="9" borderId="90" xfId="0" applyFont="1" applyFill="1" applyBorder="1" applyAlignment="1">
      <alignment horizontal="center" vertical="top" wrapText="1"/>
    </xf>
    <xf numFmtId="0" fontId="45" fillId="9" borderId="15" xfId="0" applyFont="1" applyFill="1" applyBorder="1" applyAlignment="1">
      <alignment horizontal="center" vertical="top" wrapText="1"/>
    </xf>
    <xf numFmtId="0" fontId="55" fillId="12" borderId="185" xfId="0" applyFont="1" applyFill="1" applyBorder="1" applyAlignment="1">
      <alignment horizontal="center" vertical="center"/>
    </xf>
    <xf numFmtId="0" fontId="55" fillId="12" borderId="186" xfId="0" applyFont="1" applyFill="1" applyBorder="1" applyAlignment="1">
      <alignment horizontal="center" vertical="center"/>
    </xf>
    <xf numFmtId="0" fontId="55" fillId="12" borderId="187" xfId="0" applyFont="1" applyFill="1" applyBorder="1" applyAlignment="1">
      <alignment horizontal="center" vertical="center"/>
    </xf>
    <xf numFmtId="0" fontId="55" fillId="12" borderId="188" xfId="0" applyFont="1" applyFill="1" applyBorder="1" applyAlignment="1">
      <alignment horizontal="center" vertical="center"/>
    </xf>
    <xf numFmtId="0" fontId="55" fillId="12" borderId="184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69" fillId="9" borderId="90" xfId="2" applyNumberFormat="1" applyFont="1" applyFill="1" applyBorder="1" applyAlignment="1">
      <alignment horizontal="center" vertical="top" wrapText="1"/>
    </xf>
    <xf numFmtId="2" fontId="69" fillId="9" borderId="257" xfId="2" applyNumberFormat="1" applyFont="1" applyFill="1" applyBorder="1" applyAlignment="1">
      <alignment horizontal="center" vertical="top" wrapText="1"/>
    </xf>
    <xf numFmtId="166" fontId="73" fillId="0" borderId="0" xfId="0" applyNumberFormat="1" applyFont="1" applyAlignment="1">
      <alignment horizontal="left" vertical="center"/>
    </xf>
    <xf numFmtId="0" fontId="55" fillId="12" borderId="191" xfId="0" applyFont="1" applyFill="1" applyBorder="1" applyAlignment="1">
      <alignment horizontal="center" vertical="center"/>
    </xf>
    <xf numFmtId="0" fontId="55" fillId="12" borderId="192" xfId="0" applyFont="1" applyFill="1" applyBorder="1" applyAlignment="1">
      <alignment horizontal="center" vertical="center"/>
    </xf>
    <xf numFmtId="0" fontId="55" fillId="12" borderId="193" xfId="0" applyFont="1" applyFill="1" applyBorder="1" applyAlignment="1">
      <alignment horizontal="center" vertical="center"/>
    </xf>
    <xf numFmtId="0" fontId="55" fillId="12" borderId="194" xfId="0" applyFont="1" applyFill="1" applyBorder="1" applyAlignment="1">
      <alignment horizontal="center" vertical="center"/>
    </xf>
    <xf numFmtId="0" fontId="55" fillId="12" borderId="95" xfId="0" applyFont="1" applyFill="1" applyBorder="1" applyAlignment="1">
      <alignment horizontal="center" vertical="center"/>
    </xf>
    <xf numFmtId="0" fontId="55" fillId="12" borderId="195" xfId="0" applyFont="1" applyFill="1" applyBorder="1" applyAlignment="1">
      <alignment horizontal="center" vertical="center"/>
    </xf>
    <xf numFmtId="0" fontId="55" fillId="12" borderId="196" xfId="0" applyFont="1" applyFill="1" applyBorder="1" applyAlignment="1">
      <alignment horizontal="center" vertical="center"/>
    </xf>
    <xf numFmtId="0" fontId="55" fillId="12" borderId="197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2" fontId="69" fillId="9" borderId="90" xfId="2" applyNumberFormat="1" applyFont="1" applyFill="1" applyBorder="1" applyAlignment="1">
      <alignment horizontal="center" vertical="center" wrapText="1"/>
    </xf>
    <xf numFmtId="2" fontId="69" fillId="9" borderId="250" xfId="2" applyNumberFormat="1" applyFont="1" applyFill="1" applyBorder="1" applyAlignment="1">
      <alignment horizontal="center" vertical="center" wrapText="1"/>
    </xf>
    <xf numFmtId="0" fontId="55" fillId="12" borderId="198" xfId="0" applyFont="1" applyFill="1" applyBorder="1" applyAlignment="1">
      <alignment horizontal="center" vertical="center"/>
    </xf>
    <xf numFmtId="0" fontId="55" fillId="12" borderId="199" xfId="0" applyFont="1" applyFill="1" applyBorder="1" applyAlignment="1">
      <alignment horizontal="center" vertical="center"/>
    </xf>
    <xf numFmtId="0" fontId="55" fillId="12" borderId="200" xfId="0" applyFont="1" applyFill="1" applyBorder="1" applyAlignment="1">
      <alignment horizontal="center" vertical="center"/>
    </xf>
    <xf numFmtId="0" fontId="55" fillId="12" borderId="201" xfId="0" applyFont="1" applyFill="1" applyBorder="1" applyAlignment="1">
      <alignment horizontal="center" vertical="center"/>
    </xf>
    <xf numFmtId="0" fontId="55" fillId="12" borderId="202" xfId="0" applyFont="1" applyFill="1" applyBorder="1" applyAlignment="1">
      <alignment horizontal="center" vertical="center"/>
    </xf>
    <xf numFmtId="0" fontId="8" fillId="15" borderId="0" xfId="0" applyFont="1" applyFill="1" applyAlignment="1">
      <alignment horizontal="center"/>
    </xf>
    <xf numFmtId="2" fontId="69" fillId="9" borderId="15" xfId="2" applyNumberFormat="1" applyFont="1" applyFill="1" applyBorder="1" applyAlignment="1">
      <alignment horizontal="center" vertical="top" wrapText="1"/>
    </xf>
    <xf numFmtId="0" fontId="42" fillId="12" borderId="207" xfId="0" applyFont="1" applyFill="1" applyBorder="1" applyAlignment="1">
      <alignment horizontal="center" vertical="center"/>
    </xf>
    <xf numFmtId="0" fontId="42" fillId="12" borderId="204" xfId="0" applyFont="1" applyFill="1" applyBorder="1" applyAlignment="1">
      <alignment horizontal="center" vertical="center"/>
    </xf>
    <xf numFmtId="0" fontId="42" fillId="12" borderId="206" xfId="0" applyFont="1" applyFill="1" applyBorder="1" applyAlignment="1">
      <alignment horizontal="center" vertical="center"/>
    </xf>
    <xf numFmtId="0" fontId="42" fillId="12" borderId="203" xfId="0" applyFont="1" applyFill="1" applyBorder="1" applyAlignment="1">
      <alignment horizontal="center" vertical="center"/>
    </xf>
    <xf numFmtId="0" fontId="42" fillId="12" borderId="205" xfId="0" applyFont="1" applyFill="1" applyBorder="1" applyAlignment="1">
      <alignment horizontal="center" vertical="center"/>
    </xf>
    <xf numFmtId="0" fontId="66" fillId="12" borderId="189" xfId="0" applyFont="1" applyFill="1" applyBorder="1" applyAlignment="1">
      <alignment horizontal="center" vertical="center"/>
    </xf>
    <xf numFmtId="0" fontId="66" fillId="12" borderId="190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17" xfId="0" applyFill="1" applyBorder="1" applyAlignment="1">
      <alignment horizontal="center"/>
    </xf>
    <xf numFmtId="0" fontId="0" fillId="12" borderId="214" xfId="0" applyFill="1" applyBorder="1" applyAlignment="1">
      <alignment horizontal="center"/>
    </xf>
    <xf numFmtId="0" fontId="0" fillId="12" borderId="216" xfId="0" applyFill="1" applyBorder="1" applyAlignment="1">
      <alignment horizontal="center"/>
    </xf>
    <xf numFmtId="0" fontId="0" fillId="12" borderId="213" xfId="0" applyFill="1" applyBorder="1" applyAlignment="1">
      <alignment horizontal="center"/>
    </xf>
    <xf numFmtId="0" fontId="0" fillId="12" borderId="215" xfId="0" applyFill="1" applyBorder="1" applyAlignment="1">
      <alignment horizontal="center"/>
    </xf>
    <xf numFmtId="0" fontId="10" fillId="12" borderId="189" xfId="0" applyFont="1" applyFill="1" applyBorder="1" applyAlignment="1">
      <alignment horizontal="center"/>
    </xf>
    <xf numFmtId="0" fontId="10" fillId="12" borderId="190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2" fillId="12" borderId="222" xfId="0" applyFont="1" applyFill="1" applyBorder="1" applyAlignment="1">
      <alignment horizontal="center" vertical="center"/>
    </xf>
    <xf numFmtId="0" fontId="42" fillId="12" borderId="220" xfId="0" applyFont="1" applyFill="1" applyBorder="1" applyAlignment="1">
      <alignment horizontal="center" vertical="center"/>
    </xf>
    <xf numFmtId="0" fontId="42" fillId="12" borderId="221" xfId="0" applyFont="1" applyFill="1" applyBorder="1" applyAlignment="1">
      <alignment horizontal="center" vertical="center"/>
    </xf>
    <xf numFmtId="0" fontId="42" fillId="12" borderId="219" xfId="0" applyFont="1" applyFill="1" applyBorder="1" applyAlignment="1">
      <alignment horizontal="center" vertical="center"/>
    </xf>
    <xf numFmtId="0" fontId="42" fillId="12" borderId="218" xfId="0" applyFont="1" applyFill="1" applyBorder="1" applyAlignment="1">
      <alignment horizontal="center" vertical="center"/>
    </xf>
    <xf numFmtId="0" fontId="42" fillId="12" borderId="95" xfId="0" applyFont="1" applyFill="1" applyBorder="1" applyAlignment="1">
      <alignment horizontal="center" vertical="center"/>
    </xf>
    <xf numFmtId="0" fontId="42" fillId="12" borderId="73" xfId="0" applyFont="1" applyFill="1" applyBorder="1" applyAlignment="1">
      <alignment horizontal="center" vertical="center"/>
    </xf>
    <xf numFmtId="0" fontId="34" fillId="19" borderId="0" xfId="0" applyFont="1" applyFill="1" applyAlignment="1">
      <alignment horizontal="center"/>
    </xf>
    <xf numFmtId="0" fontId="42" fillId="12" borderId="227" xfId="0" applyFont="1" applyFill="1" applyBorder="1" applyAlignment="1">
      <alignment horizontal="center" vertical="center"/>
    </xf>
    <xf numFmtId="0" fontId="42" fillId="12" borderId="224" xfId="0" applyFont="1" applyFill="1" applyBorder="1" applyAlignment="1">
      <alignment horizontal="center" vertical="center"/>
    </xf>
    <xf numFmtId="0" fontId="42" fillId="12" borderId="226" xfId="0" applyFont="1" applyFill="1" applyBorder="1" applyAlignment="1">
      <alignment horizontal="center" vertical="center"/>
    </xf>
    <xf numFmtId="0" fontId="42" fillId="12" borderId="223" xfId="0" applyFont="1" applyFill="1" applyBorder="1" applyAlignment="1">
      <alignment horizontal="center" vertical="center"/>
    </xf>
    <xf numFmtId="0" fontId="42" fillId="12" borderId="225" xfId="0" applyFont="1" applyFill="1" applyBorder="1" applyAlignment="1">
      <alignment horizontal="center" vertical="center"/>
    </xf>
    <xf numFmtId="0" fontId="34" fillId="20" borderId="0" xfId="0" applyFont="1" applyFill="1" applyAlignment="1">
      <alignment horizontal="center"/>
    </xf>
    <xf numFmtId="0" fontId="2" fillId="9" borderId="16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61" fillId="12" borderId="4" xfId="0" applyFont="1" applyFill="1" applyBorder="1"/>
    <xf numFmtId="8" fontId="61" fillId="0" borderId="4" xfId="0" applyNumberFormat="1" applyFont="1" applyBorder="1"/>
    <xf numFmtId="0" fontId="61" fillId="0" borderId="4" xfId="0" applyFont="1" applyBorder="1"/>
    <xf numFmtId="0" fontId="8" fillId="23" borderId="0" xfId="0" applyFont="1" applyFill="1" applyAlignment="1">
      <alignment horizontal="center"/>
    </xf>
    <xf numFmtId="0" fontId="42" fillId="12" borderId="230" xfId="0" applyFont="1" applyFill="1" applyBorder="1" applyAlignment="1">
      <alignment horizontal="center" vertical="center"/>
    </xf>
    <xf numFmtId="0" fontId="42" fillId="12" borderId="231" xfId="0" applyFont="1" applyFill="1" applyBorder="1" applyAlignment="1">
      <alignment horizontal="center" vertical="center"/>
    </xf>
    <xf numFmtId="0" fontId="42" fillId="12" borderId="240" xfId="0" applyFont="1" applyFill="1" applyBorder="1" applyAlignment="1">
      <alignment horizontal="center" vertical="center"/>
    </xf>
    <xf numFmtId="0" fontId="42" fillId="12" borderId="235" xfId="0" applyFont="1" applyFill="1" applyBorder="1" applyAlignment="1">
      <alignment horizontal="center" vertical="center"/>
    </xf>
    <xf numFmtId="0" fontId="42" fillId="30" borderId="231" xfId="0" applyFont="1" applyFill="1" applyBorder="1" applyAlignment="1">
      <alignment horizontal="center" vertical="center"/>
    </xf>
    <xf numFmtId="0" fontId="42" fillId="30" borderId="232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/>
    </xf>
    <xf numFmtId="0" fontId="64" fillId="12" borderId="291" xfId="0" applyFont="1" applyFill="1" applyBorder="1" applyAlignment="1">
      <alignment horizontal="center" vertical="center"/>
    </xf>
    <xf numFmtId="0" fontId="64" fillId="12" borderId="267" xfId="0" applyFont="1" applyFill="1" applyBorder="1" applyAlignment="1">
      <alignment horizontal="center" vertical="center"/>
    </xf>
    <xf numFmtId="164" fontId="47" fillId="12" borderId="267" xfId="0" applyNumberFormat="1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vertical="center" wrapText="1"/>
    </xf>
    <xf numFmtId="0" fontId="50" fillId="2" borderId="2" xfId="0" applyFont="1" applyFill="1" applyBorder="1" applyAlignment="1">
      <alignment vertical="center" wrapText="1"/>
    </xf>
    <xf numFmtId="0" fontId="64" fillId="12" borderId="280" xfId="0" applyFont="1" applyFill="1" applyBorder="1" applyAlignment="1">
      <alignment horizontal="center" vertical="center"/>
    </xf>
    <xf numFmtId="0" fontId="64" fillId="12" borderId="283" xfId="0" applyFont="1" applyFill="1" applyBorder="1" applyAlignment="1">
      <alignment horizontal="center" vertical="center"/>
    </xf>
    <xf numFmtId="0" fontId="64" fillId="12" borderId="269" xfId="0" applyFont="1" applyFill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left"/>
    </xf>
    <xf numFmtId="165" fontId="2" fillId="2" borderId="99" xfId="0" applyNumberFormat="1" applyFont="1" applyFill="1" applyBorder="1" applyAlignment="1">
      <alignment horizontal="left"/>
    </xf>
    <xf numFmtId="165" fontId="67" fillId="2" borderId="0" xfId="0" applyNumberFormat="1" applyFont="1" applyFill="1" applyAlignment="1">
      <alignment horizontal="left"/>
    </xf>
    <xf numFmtId="165" fontId="67" fillId="2" borderId="2" xfId="0" applyNumberFormat="1" applyFont="1" applyFill="1" applyBorder="1" applyAlignment="1">
      <alignment horizontal="left"/>
    </xf>
    <xf numFmtId="166" fontId="72" fillId="0" borderId="0" xfId="0" applyNumberFormat="1" applyFont="1" applyAlignment="1">
      <alignment horizontal="left"/>
    </xf>
    <xf numFmtId="0" fontId="10" fillId="0" borderId="0" xfId="0" applyFont="1"/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128589</xdr:colOff>
      <xdr:row>25</xdr:row>
      <xdr:rowOff>91544</xdr:rowOff>
    </xdr:from>
    <xdr:to>
      <xdr:col>8</xdr:col>
      <xdr:colOff>1323975</xdr:colOff>
      <xdr:row>54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872414" y="5349344"/>
          <a:ext cx="2986086" cy="50043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265905</xdr:colOff>
      <xdr:row>0</xdr:row>
      <xdr:rowOff>54769</xdr:rowOff>
    </xdr:from>
    <xdr:to>
      <xdr:col>9</xdr:col>
      <xdr:colOff>469900</xdr:colOff>
      <xdr:row>42</xdr:row>
      <xdr:rowOff>170655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t="622" r="2626" b="3394"/>
        <a:stretch/>
      </xdr:blipFill>
      <xdr:spPr>
        <a:xfrm>
          <a:off x="265905" y="54769"/>
          <a:ext cx="5704683" cy="7950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ohsu.luum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ohsu.luum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ohsu.luum.com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tram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m?utm_source=ratesheet" TargetMode="External"/><Relationship Id="rId7" Type="http://schemas.openxmlformats.org/officeDocument/2006/relationships/hyperlink" Target="https://www.ohsu.edu/tram?utm_source=ratesheet" TargetMode="External"/><Relationship Id="rId12" Type="http://schemas.openxmlformats.org/officeDocument/2006/relationships/hyperlink" Target="https://www.ohsu.edu/tram?utm_source=ratesheet" TargetMode="External"/><Relationship Id="rId2" Type="http://schemas.openxmlformats.org/officeDocument/2006/relationships/hyperlink" Target="https://www.ohsu.edu/tram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m?utm_source=ratesheet" TargetMode="External"/><Relationship Id="rId11" Type="http://schemas.openxmlformats.org/officeDocument/2006/relationships/hyperlink" Target="https://www.ohsu.edu/tram?utm_source=ratesheet" TargetMode="External"/><Relationship Id="rId5" Type="http://schemas.openxmlformats.org/officeDocument/2006/relationships/hyperlink" Target="https://www.ohsu.edu/tram?utm_source=ratesheet" TargetMode="External"/><Relationship Id="rId10" Type="http://schemas.openxmlformats.org/officeDocument/2006/relationships/hyperlink" Target="https://www.ohsu.edu/tram?utm_source=ratesheet" TargetMode="External"/><Relationship Id="rId4" Type="http://schemas.openxmlformats.org/officeDocument/2006/relationships/hyperlink" Target="https://www.ohsu.edu/tram?utm_source=ratesheet" TargetMode="External"/><Relationship Id="rId9" Type="http://schemas.openxmlformats.org/officeDocument/2006/relationships/hyperlink" Target="https://www.ohsu.edu/tram?utm_source=ratesheet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o2.ohsu.edu/mycommute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63" Type="http://schemas.openxmlformats.org/officeDocument/2006/relationships/hyperlink" Target="https://o2.ohsu.edu/transportation-and-parking/gme-access.cfm?utm_source=ratesheet" TargetMode="External"/><Relationship Id="rId84" Type="http://schemas.openxmlformats.org/officeDocument/2006/relationships/hyperlink" Target="https://www.ohsu.edu/visit/market-square-building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bik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visit/parking-services-departments?utm_source=rate" TargetMode="External"/><Relationship Id="rId58" Type="http://schemas.openxmlformats.org/officeDocument/2006/relationships/hyperlink" Target="https://o2.ohsu.edu/campus-access-and-commute/getting-bike?utm_source=rate" TargetMode="External"/><Relationship Id="rId74" Type="http://schemas.openxmlformats.org/officeDocument/2006/relationships/hyperlink" Target="https://www.ohsu.edu/visit/ohsu-skourtes-tower-robertson-collaborative-life-sciences-building?utm_source=ratesheet" TargetMode="External"/><Relationship Id="rId79" Type="http://schemas.openxmlformats.org/officeDocument/2006/relationships/hyperlink" Target="https://www.ohsu.edu/visit/market-square-building?utm_source=ratesheet" TargetMode="External"/><Relationship Id="rId102" Type="http://schemas.openxmlformats.org/officeDocument/2006/relationships/hyperlink" Target="https://www.ohsu.edu/ridehome?utm_source=ratesheet" TargetMode="External"/><Relationship Id="rId123" Type="http://schemas.openxmlformats.org/officeDocument/2006/relationships/hyperlink" Target="https://www.ohsu.edu/visit/customer-service?utm_source=ratesheet" TargetMode="External"/><Relationship Id="rId128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hsu.honkmobile.com/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permit?utm_source=ratesheet" TargetMode="External"/><Relationship Id="rId48" Type="http://schemas.openxmlformats.org/officeDocument/2006/relationships/hyperlink" Target="https://www.ohsu.edu/visit/parking-services-departments?utm_source=ratesheet" TargetMode="External"/><Relationship Id="rId64" Type="http://schemas.openxmlformats.org/officeDocument/2006/relationships/hyperlink" Target="https://o2.ohsu.edu/campus-access-and-commute/gme-resident-transportation" TargetMode="External"/><Relationship Id="rId69" Type="http://schemas.openxmlformats.org/officeDocument/2006/relationships/hyperlink" Target="https://www.ohsu.edu/visit/whitaker-parking-lot" TargetMode="External"/><Relationship Id="rId113" Type="http://schemas.openxmlformats.org/officeDocument/2006/relationships/hyperlink" Target="https://o2.ohsu.edu/mycommute" TargetMode="External"/><Relationship Id="rId118" Type="http://schemas.openxmlformats.org/officeDocument/2006/relationships/hyperlink" Target="https://o2.ohsu.edu/lyftoff" TargetMode="External"/><Relationship Id="rId134" Type="http://schemas.openxmlformats.org/officeDocument/2006/relationships/hyperlink" Target="https://www.ohsu.edu/tram?utm_source=ratesheet" TargetMode="External"/><Relationship Id="rId80" Type="http://schemas.openxmlformats.org/officeDocument/2006/relationships/hyperlink" Target="https://www.ohsu.edu/visit/riverplace-parking-garage?utm_source=ratesheet" TargetMode="External"/><Relationship Id="rId85" Type="http://schemas.openxmlformats.org/officeDocument/2006/relationships/hyperlink" Target="https://www.ohsu.edu/visit/schnitzer-parking-lot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mycommute?utm_source=rate" TargetMode="External"/><Relationship Id="rId103" Type="http://schemas.openxmlformats.org/officeDocument/2006/relationships/hyperlink" Target="https://o2.ohsu.edu/lyftoff" TargetMode="External"/><Relationship Id="rId108" Type="http://schemas.openxmlformats.org/officeDocument/2006/relationships/hyperlink" Target="https://www.ohsu.edu/bike?utm_source=ratesheet" TargetMode="External"/><Relationship Id="rId124" Type="http://schemas.openxmlformats.org/officeDocument/2006/relationships/hyperlink" Target="https://www.ohsu.edu/visit/customer-service?utm_source=ratesheet" TargetMode="External"/><Relationship Id="rId129" Type="http://schemas.openxmlformats.org/officeDocument/2006/relationships/hyperlink" Target="https://www.ohsu.edu/transit?utm_source=ratesheet" TargetMode="External"/><Relationship Id="rId54" Type="http://schemas.openxmlformats.org/officeDocument/2006/relationships/hyperlink" Target="https://www.ohsu.edu/visit/parking-services-departments?utm_source=rate" TargetMode="External"/><Relationship Id="rId70" Type="http://schemas.openxmlformats.org/officeDocument/2006/relationships/hyperlink" Target="https://www.ohsu.edu/visit/ohsu-skourtes-tower-robertson-collaborative-life-sciences-building" TargetMode="External"/><Relationship Id="rId75" Type="http://schemas.openxmlformats.org/officeDocument/2006/relationships/hyperlink" Target="https://www.ohsu.edu/visit/macadam-warehouse?utm_source=ratesheet" TargetMode="External"/><Relationship Id="rId91" Type="http://schemas.openxmlformats.org/officeDocument/2006/relationships/hyperlink" Target="https://www.ohsu.edu/shalom?utm_source=rate" TargetMode="External"/><Relationship Id="rId96" Type="http://schemas.openxmlformats.org/officeDocument/2006/relationships/hyperlink" Target="http://www.ohsu.edu/bike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www.ohsu.edu/visit/department-services?utm_source=ratesheet" TargetMode="External"/><Relationship Id="rId114" Type="http://schemas.openxmlformats.org/officeDocument/2006/relationships/hyperlink" Target="https://o2.ohsu.edu/campus-access-and-commute/bike-facilities?utm_source=ratesheet" TargetMode="External"/><Relationship Id="rId119" Type="http://schemas.openxmlformats.org/officeDocument/2006/relationships/hyperlink" Target="https://o2.ohsu.edu/mycommute" TargetMode="External"/><Relationship Id="rId44" Type="http://schemas.openxmlformats.org/officeDocument/2006/relationships/hyperlink" Target="https://www.ohsu.edu/ridehome?utm_source=rate" TargetMode="External"/><Relationship Id="rId60" Type="http://schemas.openxmlformats.org/officeDocument/2006/relationships/hyperlink" Target="https://o2.ohsu.edu/mycommute?utm_source=rate" TargetMode="External"/><Relationship Id="rId65" Type="http://schemas.openxmlformats.org/officeDocument/2006/relationships/hyperlink" Target="https://www.ohsu.edu/visit/3420-s-macadam-ave?utm_source=ratesheet" TargetMode="External"/><Relationship Id="rId81" Type="http://schemas.openxmlformats.org/officeDocument/2006/relationships/hyperlink" Target="https://www.ohsu.edu/visit/fifth-avenue-building?utm_source=ratesheet" TargetMode="External"/><Relationship Id="rId86" Type="http://schemas.openxmlformats.org/officeDocument/2006/relationships/hyperlink" Target="https://www.ohsu.edu/visit/riverplace-parking-garage" TargetMode="External"/><Relationship Id="rId130" Type="http://schemas.openxmlformats.org/officeDocument/2006/relationships/hyperlink" Target="https://www.ohsu.edu/transit?utm_source=ratesheet" TargetMode="External"/><Relationship Id="rId135" Type="http://schemas.openxmlformats.org/officeDocument/2006/relationships/hyperlink" Target="https://ohsu.luum.com/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gobybikepdx.com/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visit/department-services?utm_source=ratesheet" TargetMode="External"/><Relationship Id="rId55" Type="http://schemas.openxmlformats.org/officeDocument/2006/relationships/hyperlink" Target="https://ohsuparking.t2hosted.com/cmn/index.aspx" TargetMode="External"/><Relationship Id="rId76" Type="http://schemas.openxmlformats.org/officeDocument/2006/relationships/hyperlink" Target="https://www.ohsu.edu/visit/rood-family-pavilion?utm_source=ratesheet" TargetMode="External"/><Relationship Id="rId97" Type="http://schemas.openxmlformats.org/officeDocument/2006/relationships/hyperlink" Target="http://www.ohsu.edu/transit" TargetMode="External"/><Relationship Id="rId104" Type="http://schemas.openxmlformats.org/officeDocument/2006/relationships/hyperlink" Target="https://o2.ohsu.edu/mycommute" TargetMode="External"/><Relationship Id="rId120" Type="http://schemas.openxmlformats.org/officeDocument/2006/relationships/hyperlink" Target="https://www.ohsu.edu/visit/customer-service?utm_source=ratesheet" TargetMode="External"/><Relationship Id="rId125" Type="http://schemas.openxmlformats.org/officeDocument/2006/relationships/hyperlink" Target="https://www.gobytram.com/?utm_source=ratesheet" TargetMode="External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rood-family-pavilion" TargetMode="External"/><Relationship Id="rId92" Type="http://schemas.openxmlformats.org/officeDocument/2006/relationships/hyperlink" Target="https://o2.ohsu.edu/campus-access-and-commute/gme-resident-transportation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o2.ohsu.edu/lyftoff?utm_source=rate" TargetMode="External"/><Relationship Id="rId66" Type="http://schemas.openxmlformats.org/officeDocument/2006/relationships/hyperlink" Target="https://www.ohsu.edu/visit/bancroft-parking-lot?utm_source=ratesheet" TargetMode="External"/><Relationship Id="rId87" Type="http://schemas.openxmlformats.org/officeDocument/2006/relationships/hyperlink" Target="https://www.ohsu.edu/visit/macadam-warehouse" TargetMode="External"/><Relationship Id="rId110" Type="http://schemas.openxmlformats.org/officeDocument/2006/relationships/hyperlink" Target="https://www.ohsu.edu/bike?utm_source=ratesheet" TargetMode="External"/><Relationship Id="rId115" Type="http://schemas.openxmlformats.org/officeDocument/2006/relationships/hyperlink" Target="https://o2.ohsu.edu/campus-access-and-commute/bike-facilities?utm_source=ratesheet" TargetMode="External"/><Relationship Id="rId131" Type="http://schemas.openxmlformats.org/officeDocument/2006/relationships/hyperlink" Target="https://www.ohsu.edu/transit?utm_source=ratesheet" TargetMode="External"/><Relationship Id="rId136" Type="http://schemas.openxmlformats.org/officeDocument/2006/relationships/printerSettings" Target="../printerSettings/printerSettings14.bin"/><Relationship Id="rId61" Type="http://schemas.openxmlformats.org/officeDocument/2006/relationships/hyperlink" Target="https://ohsu.luum.com/" TargetMode="External"/><Relationship Id="rId82" Type="http://schemas.openxmlformats.org/officeDocument/2006/relationships/hyperlink" Target="https://www.ohsu.edu/visit/fifth-avenue-building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ohsuparking.t2hosted.com/cmn/index.aspx" TargetMode="External"/><Relationship Id="rId77" Type="http://schemas.openxmlformats.org/officeDocument/2006/relationships/hyperlink" Target="https://www.ohsu.edu/visit/schnitzer-parking-lot?utm_source=ratesheet" TargetMode="External"/><Relationship Id="rId100" Type="http://schemas.openxmlformats.org/officeDocument/2006/relationships/hyperlink" Target="https://www.ohsu.edu/visit/rates" TargetMode="External"/><Relationship Id="rId105" Type="http://schemas.openxmlformats.org/officeDocument/2006/relationships/hyperlink" Target="https://o2.ohsu.edu/campus-access-and-commute/getting-bike" TargetMode="External"/><Relationship Id="rId126" Type="http://schemas.openxmlformats.org/officeDocument/2006/relationships/hyperlink" Target="https://o2.ohsu.edu/mycommute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www.ohsu.edu/visit/department-services?utm_source=ratesheet" TargetMode="External"/><Relationship Id="rId72" Type="http://schemas.openxmlformats.org/officeDocument/2006/relationships/hyperlink" Target="https://www.ohsu.edu/visit/center-health-healing-building-1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o2.ohsu.edu/lyft" TargetMode="External"/><Relationship Id="rId121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" TargetMode="External"/><Relationship Id="rId67" Type="http://schemas.openxmlformats.org/officeDocument/2006/relationships/hyperlink" Target="https://www.ohsu.edu/visit/knight-cancer-research-building" TargetMode="External"/><Relationship Id="rId116" Type="http://schemas.openxmlformats.org/officeDocument/2006/relationships/hyperlink" Target="https://o2.ohsu.edu/mycommute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campus-access-and-commute/gme-resident-transportation" TargetMode="External"/><Relationship Id="rId83" Type="http://schemas.openxmlformats.org/officeDocument/2006/relationships/hyperlink" Target="https://www.ohsu.edu/visit/marquam-plaza" TargetMode="External"/><Relationship Id="rId88" Type="http://schemas.openxmlformats.org/officeDocument/2006/relationships/hyperlink" Target="https://www.ohsu.edu/visit/marquam-plaza?utm_source=ratesheet" TargetMode="External"/><Relationship Id="rId111" Type="http://schemas.openxmlformats.org/officeDocument/2006/relationships/hyperlink" Target="https://www.gobybikepdx.com/" TargetMode="External"/><Relationship Id="rId132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www.gobybikepdx.com/" TargetMode="External"/><Relationship Id="rId106" Type="http://schemas.openxmlformats.org/officeDocument/2006/relationships/hyperlink" Target="https://o2.ohsu.edu/campus-access-and-commute/getting-bike" TargetMode="External"/><Relationship Id="rId127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visit/department-services?utm_source=ratesheet" TargetMode="External"/><Relationship Id="rId73" Type="http://schemas.openxmlformats.org/officeDocument/2006/relationships/hyperlink" Target="https://www.ohsu.edu/visit/knight-cancer-research-building?utm_source=ratesheet" TargetMode="External"/><Relationship Id="rId78" Type="http://schemas.openxmlformats.org/officeDocument/2006/relationships/hyperlink" Target="https://www.ohsu.edu/visit/whitaker-parking-lot?utm_source=ratesheet" TargetMode="External"/><Relationship Id="rId94" Type="http://schemas.openxmlformats.org/officeDocument/2006/relationships/hyperlink" Target="https://ohsu.honkmobile.com/" TargetMode="External"/><Relationship Id="rId99" Type="http://schemas.openxmlformats.org/officeDocument/2006/relationships/hyperlink" Target="https://www.ohsu.edu/visit/parking-facilities" TargetMode="External"/><Relationship Id="rId101" Type="http://schemas.openxmlformats.org/officeDocument/2006/relationships/hyperlink" Target="https://www.ohsu.edu/visit/parking-facilities" TargetMode="External"/><Relationship Id="rId122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Relationship Id="rId26" Type="http://schemas.openxmlformats.org/officeDocument/2006/relationships/hyperlink" Target="https://www.ohsu.edu/visit/parking-lot-50" TargetMode="External"/><Relationship Id="rId47" Type="http://schemas.openxmlformats.org/officeDocument/2006/relationships/hyperlink" Target="https://www.ohsu.edu/transit?utm_source=rate" TargetMode="External"/><Relationship Id="rId68" Type="http://schemas.openxmlformats.org/officeDocument/2006/relationships/hyperlink" Target="https://www.ohsu.edu/visit/center-health-healing-building-1" TargetMode="External"/><Relationship Id="rId89" Type="http://schemas.openxmlformats.org/officeDocument/2006/relationships/hyperlink" Target="https://www.ohsu.edu/visit/3420-s-macadam-ave" TargetMode="External"/><Relationship Id="rId112" Type="http://schemas.openxmlformats.org/officeDocument/2006/relationships/hyperlink" Target="https://www.gobybikepdx.com/" TargetMode="External"/><Relationship Id="rId133" Type="http://schemas.openxmlformats.org/officeDocument/2006/relationships/hyperlink" Target="https://www.ohsu.edu/transit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o2.ohsu.edu/gmeaccess" TargetMode="External"/><Relationship Id="rId1" Type="http://schemas.openxmlformats.org/officeDocument/2006/relationships/hyperlink" Target="https://ohsu.luum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ohsu.luum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ohsu.luum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ohsu.luum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ohsu.luu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0"/>
  <sheetViews>
    <sheetView showGridLines="0" showRowColHeaders="0" tabSelected="1" zoomScale="110" zoomScaleNormal="110" workbookViewId="0">
      <selection activeCell="L13" sqref="L13"/>
    </sheetView>
  </sheetViews>
  <sheetFormatPr defaultRowHeight="14.25" x14ac:dyDescent="0.45"/>
  <cols>
    <col min="1" max="1" width="2.33203125" customWidth="1"/>
    <col min="2" max="2" width="32.59765625" customWidth="1"/>
    <col min="3" max="3" width="5.33203125" customWidth="1"/>
    <col min="4" max="4" width="20.33203125" customWidth="1"/>
    <col min="5" max="5" width="2.796875" customWidth="1"/>
    <col min="6" max="6" width="36.59765625" customWidth="1"/>
    <col min="9" max="9" width="6.73046875" customWidth="1"/>
    <col min="10" max="10" width="2.796875" customWidth="1"/>
    <col min="11" max="11" width="2.33203125" customWidth="1"/>
  </cols>
  <sheetData>
    <row r="1" spans="1:11" s="226" customFormat="1" ht="24.75" customHeight="1" x14ac:dyDescent="0.85">
      <c r="A1" s="937" t="s">
        <v>226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1" ht="28.05" customHeight="1" x14ac:dyDescent="0.75">
      <c r="A2" s="936" t="s">
        <v>139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ht="21" customHeight="1" x14ac:dyDescent="0.45">
      <c r="A3" s="60"/>
      <c r="B3" s="534"/>
      <c r="C3" s="536"/>
      <c r="D3" s="536" t="s">
        <v>295</v>
      </c>
      <c r="E3" s="535"/>
      <c r="F3" s="535">
        <f ca="1">TODAY()</f>
        <v>45755</v>
      </c>
      <c r="G3" s="60"/>
      <c r="H3" s="60"/>
      <c r="I3" s="60"/>
      <c r="J3" s="60"/>
      <c r="K3" s="60"/>
    </row>
    <row r="4" spans="1:11" ht="6" customHeight="1" x14ac:dyDescent="0.4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</row>
    <row r="5" spans="1:11" ht="15" x14ac:dyDescent="0.45">
      <c r="A5" s="24"/>
      <c r="B5" s="28" t="s">
        <v>144</v>
      </c>
      <c r="C5" s="28"/>
      <c r="D5" s="24"/>
      <c r="E5" s="25"/>
      <c r="F5" s="31" t="s">
        <v>142</v>
      </c>
      <c r="G5" s="25"/>
      <c r="H5" s="25"/>
      <c r="I5" s="25"/>
      <c r="J5" s="25"/>
      <c r="K5" s="25"/>
    </row>
    <row r="6" spans="1:11" ht="15" x14ac:dyDescent="0.45">
      <c r="A6" s="24"/>
      <c r="B6" s="75" t="s">
        <v>140</v>
      </c>
      <c r="C6" s="29"/>
      <c r="D6" s="24"/>
      <c r="E6" s="25"/>
      <c r="F6" s="28" t="s">
        <v>143</v>
      </c>
      <c r="G6" s="25"/>
      <c r="H6" s="25"/>
      <c r="I6" s="25"/>
      <c r="J6" s="25"/>
      <c r="K6" s="25"/>
    </row>
    <row r="7" spans="1:11" ht="14.25" customHeight="1" x14ac:dyDescent="0.45">
      <c r="A7" s="24"/>
      <c r="B7" s="29" t="s">
        <v>141</v>
      </c>
      <c r="C7" s="30"/>
      <c r="D7" s="24"/>
      <c r="E7" s="25"/>
      <c r="F7" s="32" t="s">
        <v>138</v>
      </c>
      <c r="G7" s="25"/>
      <c r="H7" s="25"/>
      <c r="I7" s="25"/>
      <c r="J7" s="25"/>
      <c r="K7" s="25"/>
    </row>
    <row r="8" spans="1:11" ht="9.75" customHeight="1" x14ac:dyDescent="0.45">
      <c r="A8" s="24"/>
      <c r="B8" s="24"/>
      <c r="C8" s="24"/>
      <c r="D8" s="24"/>
      <c r="E8" s="24"/>
      <c r="F8" s="24"/>
      <c r="G8" s="24"/>
      <c r="H8" s="25"/>
      <c r="I8" s="25"/>
      <c r="J8" s="25"/>
      <c r="K8" s="25"/>
    </row>
    <row r="9" spans="1:11" ht="30" customHeight="1" x14ac:dyDescent="0.6">
      <c r="A9" s="24"/>
      <c r="B9" s="26" t="s">
        <v>137</v>
      </c>
      <c r="C9" s="26"/>
      <c r="D9" s="81" t="s">
        <v>109</v>
      </c>
      <c r="E9" s="25"/>
      <c r="F9" s="27" t="s">
        <v>111</v>
      </c>
      <c r="G9" s="25"/>
      <c r="H9" s="25"/>
      <c r="I9" s="25"/>
      <c r="J9" s="80" t="s">
        <v>112</v>
      </c>
      <c r="K9" s="25"/>
    </row>
    <row r="10" spans="1:11" ht="20.25" customHeight="1" x14ac:dyDescent="0.45">
      <c r="A10" s="24"/>
      <c r="B10" s="54" t="s">
        <v>206</v>
      </c>
      <c r="C10" s="34"/>
      <c r="D10" s="33"/>
      <c r="E10" s="25"/>
      <c r="F10" s="218" t="s">
        <v>10</v>
      </c>
      <c r="G10" s="219" t="s">
        <v>33</v>
      </c>
      <c r="K10" s="25"/>
    </row>
    <row r="11" spans="1:11" ht="20.25" customHeight="1" x14ac:dyDescent="0.45">
      <c r="A11" s="24"/>
      <c r="B11" s="54" t="s">
        <v>99</v>
      </c>
      <c r="C11" s="34"/>
      <c r="D11" s="33"/>
      <c r="E11" s="25"/>
      <c r="F11" s="217" t="s">
        <v>113</v>
      </c>
      <c r="G11" s="220" t="s">
        <v>39</v>
      </c>
      <c r="K11" s="25"/>
    </row>
    <row r="12" spans="1:11" ht="20.25" customHeight="1" x14ac:dyDescent="0.45">
      <c r="A12" s="24"/>
      <c r="B12" s="54" t="s">
        <v>170</v>
      </c>
      <c r="C12" s="34"/>
      <c r="D12" s="33"/>
      <c r="E12" s="25"/>
      <c r="F12" s="40"/>
      <c r="G12" s="227" t="s">
        <v>191</v>
      </c>
      <c r="K12" s="25"/>
    </row>
    <row r="13" spans="1:11" ht="20.25" customHeight="1" x14ac:dyDescent="0.45">
      <c r="A13" s="24"/>
      <c r="B13" s="54" t="s">
        <v>100</v>
      </c>
      <c r="C13" s="34"/>
      <c r="D13" s="33"/>
      <c r="E13" s="25"/>
      <c r="F13" s="40" t="s">
        <v>114</v>
      </c>
      <c r="G13" s="221" t="s">
        <v>228</v>
      </c>
      <c r="K13" s="25"/>
    </row>
    <row r="14" spans="1:11" ht="20.25" customHeight="1" x14ac:dyDescent="0.45">
      <c r="A14" s="24"/>
      <c r="B14" s="54" t="s">
        <v>108</v>
      </c>
      <c r="C14" s="34"/>
      <c r="D14" s="33"/>
      <c r="E14" s="25"/>
      <c r="F14" s="222" t="s">
        <v>115</v>
      </c>
      <c r="G14" s="223" t="s">
        <v>115</v>
      </c>
      <c r="K14" s="25"/>
    </row>
    <row r="15" spans="1:11" ht="20.25" customHeight="1" x14ac:dyDescent="0.45">
      <c r="A15" s="24"/>
      <c r="B15" s="52" t="s">
        <v>145</v>
      </c>
      <c r="C15" s="52"/>
      <c r="D15" s="53" t="s">
        <v>146</v>
      </c>
      <c r="E15" s="25"/>
      <c r="F15" s="25"/>
      <c r="G15" s="24"/>
      <c r="H15" s="25"/>
      <c r="I15" s="25"/>
      <c r="J15" s="25"/>
      <c r="K15" s="25"/>
    </row>
    <row r="16" spans="1:11" ht="20.25" customHeight="1" x14ac:dyDescent="0.5">
      <c r="A16" s="24"/>
      <c r="B16" s="54" t="s">
        <v>101</v>
      </c>
      <c r="C16" s="35"/>
      <c r="D16" s="47" t="str">
        <f>'All products and rates'!I29</f>
        <v>&lt;$48,475</v>
      </c>
      <c r="E16" s="36"/>
      <c r="F16" s="39" t="s">
        <v>194</v>
      </c>
      <c r="G16" s="36"/>
      <c r="H16" s="36"/>
      <c r="I16" s="36"/>
      <c r="J16" s="36"/>
      <c r="K16" s="25"/>
    </row>
    <row r="17" spans="1:11" ht="20.25" customHeight="1" x14ac:dyDescent="0.5">
      <c r="A17" s="24"/>
      <c r="B17" s="54" t="s">
        <v>102</v>
      </c>
      <c r="C17" s="35"/>
      <c r="D17" s="47" t="str">
        <f>'All products and rates'!J29</f>
        <v>$48,475 - $65,999</v>
      </c>
      <c r="E17" s="36"/>
      <c r="F17" s="39" t="s">
        <v>195</v>
      </c>
      <c r="G17" s="59"/>
      <c r="H17" s="59"/>
      <c r="I17" s="59"/>
      <c r="J17" s="59"/>
      <c r="K17" s="25"/>
    </row>
    <row r="18" spans="1:11" ht="20.25" customHeight="1" x14ac:dyDescent="0.5">
      <c r="A18" s="24"/>
      <c r="B18" s="54" t="s">
        <v>103</v>
      </c>
      <c r="C18" s="35"/>
      <c r="D18" s="47" t="str">
        <f>'All products and rates'!K29</f>
        <v>$66,000 - $80,999</v>
      </c>
      <c r="E18" s="36"/>
      <c r="F18" s="39" t="s">
        <v>192</v>
      </c>
      <c r="G18" s="35"/>
      <c r="H18" s="36"/>
      <c r="I18" s="36"/>
      <c r="J18" s="36"/>
      <c r="K18" s="25"/>
    </row>
    <row r="19" spans="1:11" ht="20.25" customHeight="1" x14ac:dyDescent="0.5">
      <c r="A19" s="24"/>
      <c r="B19" s="54" t="s">
        <v>104</v>
      </c>
      <c r="C19" s="35"/>
      <c r="D19" s="47" t="str">
        <f>'All products and rates'!L29</f>
        <v>$81,000 - $103,349</v>
      </c>
      <c r="E19" s="36"/>
      <c r="F19" s="225" t="s">
        <v>193</v>
      </c>
      <c r="G19" s="37"/>
      <c r="H19" s="36"/>
      <c r="I19" s="36"/>
      <c r="J19" s="36"/>
      <c r="K19" s="25"/>
    </row>
    <row r="20" spans="1:11" ht="20.25" customHeight="1" x14ac:dyDescent="0.45">
      <c r="A20" s="24"/>
      <c r="B20" s="54" t="s">
        <v>105</v>
      </c>
      <c r="C20" s="35"/>
      <c r="D20" s="47" t="str">
        <f>'All products and rates'!M29</f>
        <v>$103,350 - $118,999</v>
      </c>
      <c r="E20" s="36"/>
      <c r="H20" s="36"/>
      <c r="I20" s="36"/>
      <c r="J20" s="36"/>
      <c r="K20" s="25"/>
    </row>
    <row r="21" spans="1:11" ht="20.25" customHeight="1" x14ac:dyDescent="0.5">
      <c r="A21" s="24"/>
      <c r="B21" s="54" t="s">
        <v>106</v>
      </c>
      <c r="C21" s="35"/>
      <c r="D21" s="47" t="str">
        <f>'All products and rates'!N29</f>
        <v>$119,000 - $197,299</v>
      </c>
      <c r="E21" s="36"/>
      <c r="F21" s="39" t="s">
        <v>147</v>
      </c>
      <c r="H21" s="36"/>
      <c r="I21" s="36"/>
      <c r="J21" s="36"/>
      <c r="K21" s="25"/>
    </row>
    <row r="22" spans="1:11" ht="20.25" customHeight="1" x14ac:dyDescent="0.45">
      <c r="A22" s="24"/>
      <c r="B22" s="54" t="s">
        <v>107</v>
      </c>
      <c r="C22" s="35"/>
      <c r="D22" s="47" t="str">
        <f>'All products and rates'!O29</f>
        <v>&gt;$197,300</v>
      </c>
      <c r="E22" s="36"/>
      <c r="F22" s="38" t="s">
        <v>148</v>
      </c>
      <c r="H22" s="36"/>
      <c r="I22" s="36"/>
      <c r="J22" s="36"/>
      <c r="K22" s="25"/>
    </row>
    <row r="23" spans="1:11" ht="16.5" customHeight="1" x14ac:dyDescent="0.45">
      <c r="A23" s="24"/>
      <c r="B23" s="52" t="s">
        <v>305</v>
      </c>
      <c r="C23" s="547" t="s">
        <v>306</v>
      </c>
      <c r="D23" s="24"/>
      <c r="E23" s="25"/>
      <c r="F23" s="25"/>
      <c r="G23" s="25"/>
      <c r="H23" s="25"/>
      <c r="I23" s="25"/>
      <c r="J23" s="25"/>
      <c r="K23" s="25"/>
    </row>
    <row r="24" spans="1:11" s="57" customFormat="1" ht="20.25" customHeight="1" x14ac:dyDescent="0.55000000000000004">
      <c r="A24" s="55"/>
      <c r="B24" s="54" t="s">
        <v>303</v>
      </c>
      <c r="C24" s="58"/>
      <c r="D24" s="58"/>
      <c r="G24" s="36"/>
      <c r="H24" s="36"/>
      <c r="I24" s="36"/>
      <c r="J24" s="36"/>
      <c r="K24" s="56"/>
    </row>
    <row r="25" spans="1:11" s="57" customFormat="1" ht="20.25" customHeight="1" x14ac:dyDescent="0.55000000000000004">
      <c r="A25" s="55"/>
      <c r="B25" s="546" t="s">
        <v>304</v>
      </c>
      <c r="C25" s="545"/>
      <c r="D25" s="58"/>
      <c r="F25" s="54"/>
      <c r="G25" s="36"/>
      <c r="H25" s="36"/>
      <c r="I25" s="36"/>
      <c r="J25" s="36"/>
      <c r="K25" s="56"/>
    </row>
    <row r="26" spans="1:11" s="57" customFormat="1" ht="20.25" customHeight="1" x14ac:dyDescent="0.55000000000000004">
      <c r="A26" s="55"/>
      <c r="B26" s="54" t="s">
        <v>110</v>
      </c>
      <c r="C26" s="545"/>
      <c r="D26" s="58"/>
      <c r="F26" s="54"/>
      <c r="G26" s="36"/>
      <c r="H26" s="36"/>
      <c r="I26" s="36"/>
      <c r="J26" s="36"/>
      <c r="K26" s="56"/>
    </row>
    <row r="27" spans="1:11" x14ac:dyDescent="0.45">
      <c r="A27" s="24"/>
      <c r="B27" s="24"/>
      <c r="C27" s="24"/>
      <c r="D27" s="24"/>
      <c r="E27" s="25"/>
      <c r="F27" s="25"/>
      <c r="G27" s="25"/>
      <c r="H27" s="25"/>
      <c r="I27" s="25"/>
      <c r="J27" s="25"/>
      <c r="K27" s="25"/>
    </row>
    <row r="28" spans="1:11" ht="15" x14ac:dyDescent="0.45">
      <c r="A28" s="40"/>
      <c r="B28" s="41"/>
      <c r="C28" s="41"/>
      <c r="D28" s="42"/>
      <c r="E28" s="40"/>
      <c r="G28" s="224" t="s">
        <v>229</v>
      </c>
      <c r="H28" s="938">
        <f ca="1">TODAY()</f>
        <v>45755</v>
      </c>
      <c r="I28" s="938"/>
      <c r="J28" s="938"/>
      <c r="K28" s="938"/>
    </row>
    <row r="29" spans="1:11" ht="15.4" x14ac:dyDescent="0.45">
      <c r="B29" s="34"/>
      <c r="C29" s="34"/>
      <c r="D29" s="33"/>
      <c r="E29" s="40"/>
      <c r="F29" s="43"/>
      <c r="G29" s="42"/>
    </row>
    <row r="30" spans="1:11" x14ac:dyDescent="0.45">
      <c r="B30" s="44"/>
      <c r="C30" s="44"/>
      <c r="D30" s="45"/>
      <c r="E30" s="46"/>
      <c r="F30" s="43"/>
      <c r="G30" s="42"/>
    </row>
  </sheetData>
  <sheetProtection algorithmName="SHA-512" hashValue="I+ey+zuI3Mz+8hPozU6DBDN4C0Xxv7i3xL7UG5yochXz8BE6IuDdJedc8Da13uGWcH0GIuAGFpjE74SPhjTxaw==" saltValue="xm//F/Q6rxQb7L5T0eYnnw==" spinCount="100000" sheet="1" sort="0" autoFilter="0"/>
  <mergeCells count="3">
    <mergeCell ref="A2:K2"/>
    <mergeCell ref="A1:K1"/>
    <mergeCell ref="H28:K28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B26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  <hyperlink ref="B25" location="'All products and rates'!A27" display="All parking products" xr:uid="{67ABB0EF-4C98-4051-8727-39AF9D986DAE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8"/>
  <sheetViews>
    <sheetView showGridLines="0" showRowColHeaders="0" topLeftCell="A26" zoomScaleNormal="100" zoomScalePageLayoutView="40" workbookViewId="0">
      <selection activeCell="C62" sqref="C62"/>
    </sheetView>
  </sheetViews>
  <sheetFormatPr defaultRowHeight="14.25" x14ac:dyDescent="0.45"/>
  <cols>
    <col min="1" max="1" width="35.33203125" customWidth="1"/>
    <col min="2" max="2" width="22.59765625" customWidth="1"/>
    <col min="3" max="3" width="19.06640625" customWidth="1"/>
    <col min="4" max="4" width="15.796875" customWidth="1"/>
    <col min="5" max="5" width="10.265625" customWidth="1"/>
    <col min="6" max="6" width="13.33203125" customWidth="1"/>
    <col min="7" max="7" width="14.06640625" customWidth="1"/>
    <col min="8" max="8" width="12.33203125" customWidth="1"/>
    <col min="9" max="9" width="16.79687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1021" t="s">
        <v>153</v>
      </c>
      <c r="B1" s="1021"/>
      <c r="C1" s="1021"/>
      <c r="D1" s="1021"/>
      <c r="E1" s="1021"/>
      <c r="F1" s="1021"/>
      <c r="G1" s="1021"/>
      <c r="H1" s="1021"/>
      <c r="I1" s="1021"/>
    </row>
    <row r="2" spans="1:11" ht="21.75" customHeight="1" x14ac:dyDescent="1">
      <c r="A2" s="539" t="str">
        <f>'All products and rates'!A2</f>
        <v>Updated:</v>
      </c>
      <c r="B2" s="540">
        <f ca="1">TODAY()</f>
        <v>45755</v>
      </c>
      <c r="C2" s="78"/>
      <c r="D2" s="78"/>
      <c r="E2" s="78"/>
      <c r="F2" s="78" t="str">
        <f>'All products and rates'!M29</f>
        <v>$103,350 - $118,999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49"/>
      <c r="J16" s="664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4"/>
      <c r="J17" s="664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1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"/>
    </row>
    <row r="24" spans="1:1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644">
        <f>'All products and rates'!F26</f>
        <v>20</v>
      </c>
      <c r="F26" s="580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580"/>
      <c r="J26" s="664"/>
    </row>
    <row r="27" spans="1:11" ht="24" customHeight="1" x14ac:dyDescent="0.55000000000000004">
      <c r="A27" s="639" t="str">
        <f>HYPERLINK('All products and rates'!T28,'All products and rates'!A28)</f>
        <v>PARKING facilities</v>
      </c>
      <c r="B27" s="4"/>
      <c r="C27" s="1005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  <c r="J27" s="12"/>
      <c r="K27" s="12"/>
    </row>
    <row r="28" spans="1:11" ht="36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1005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  <c r="J28" s="12"/>
      <c r="K28" s="12"/>
    </row>
    <row r="29" spans="1:11" ht="14.65" thickTop="1" x14ac:dyDescent="0.45">
      <c r="A29" s="521"/>
      <c r="B29" s="520"/>
      <c r="C29" s="108" t="s">
        <v>154</v>
      </c>
      <c r="D29" s="84"/>
      <c r="E29" s="71"/>
      <c r="F29" s="71"/>
      <c r="G29" s="72"/>
      <c r="H29" s="73"/>
      <c r="I29" s="70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109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  <c r="J30" s="12"/>
      <c r="K30" s="12"/>
    </row>
    <row r="31" spans="1:11" ht="14.65" thickTop="1" x14ac:dyDescent="0.45">
      <c r="A31" s="285" t="str">
        <f>HYPERLINK('All products and rates'!T31,'All products and rates'!A31)</f>
        <v>Neveh Shalom</v>
      </c>
      <c r="B31" s="451" t="str">
        <f>'All products and rates'!B31</f>
        <v>Marquam Hill via TriMet</v>
      </c>
      <c r="C31" s="250" t="str">
        <f>'All products and rates'!I31</f>
        <v>Free</v>
      </c>
      <c r="D31" s="62" t="str">
        <f>'All products and rates'!F31</f>
        <v>Free</v>
      </c>
      <c r="E31" s="246" t="str">
        <f>'All products and rates'!G31</f>
        <v>N/A</v>
      </c>
      <c r="F31" s="247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11" x14ac:dyDescent="0.45">
      <c r="A32" s="284" t="str">
        <f>HYPERLINK('All products and rates'!T32,'All products and rates'!A32)</f>
        <v>After 1pm</v>
      </c>
      <c r="B32" s="451" t="str">
        <f>'All products and rates'!B32</f>
        <v>Various locations</v>
      </c>
      <c r="C32" s="110">
        <f>'All products and rates'!M32</f>
        <v>4</v>
      </c>
      <c r="D32" s="61" t="str">
        <f>'All products and rates'!F32</f>
        <v>N/A</v>
      </c>
      <c r="E32" s="189" t="str">
        <f>'All products and rates'!G32</f>
        <v>N/A</v>
      </c>
      <c r="F32" s="190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12" x14ac:dyDescent="0.45">
      <c r="A33" s="215" t="str">
        <f>HYPERLINK('All products and rates'!T33,'All products and rates'!A33)</f>
        <v>Garage A</v>
      </c>
      <c r="B33" s="1014" t="str">
        <f>'All products and rates'!B33</f>
        <v>Marquam Hill</v>
      </c>
      <c r="C33" s="111">
        <f>'All products and rates'!M33</f>
        <v>12</v>
      </c>
      <c r="D33" s="62" t="str">
        <f>'All products and rates'!F33</f>
        <v>N/A</v>
      </c>
      <c r="E33" s="189" t="str">
        <f>'All products and rates'!G33</f>
        <v>N/A</v>
      </c>
      <c r="F33" s="190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12" x14ac:dyDescent="0.45">
      <c r="A34" s="419" t="str">
        <f>HYPERLINK('All products and rates'!T34,'All products and rates'!A34)</f>
        <v>Garage B</v>
      </c>
      <c r="B34" s="1015"/>
      <c r="C34" s="111" t="str">
        <f>'All products and rates'!M34</f>
        <v>N/A</v>
      </c>
      <c r="D34" s="61" t="str">
        <f>'All products and rates'!F34</f>
        <v>N/A</v>
      </c>
      <c r="E34" s="191" t="str">
        <f>'All products and rates'!G34</f>
        <v>N/A</v>
      </c>
      <c r="F34" s="190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12" x14ac:dyDescent="0.45">
      <c r="A35" s="215" t="str">
        <f>HYPERLINK('All products and rates'!T35,'All products and rates'!A35)</f>
        <v>Garage C</v>
      </c>
      <c r="B35" s="1015"/>
      <c r="C35" s="111">
        <f>'All products and rates'!M35</f>
        <v>12</v>
      </c>
      <c r="D35" s="62" t="str">
        <f>'All products and rates'!F35</f>
        <v>N/A</v>
      </c>
      <c r="E35" s="192">
        <f>'All products and rates'!G35</f>
        <v>3</v>
      </c>
      <c r="F35" s="193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12" x14ac:dyDescent="0.45">
      <c r="A36" s="286" t="str">
        <f>HYPERLINK('All products and rates'!T36,'All products and rates'!A36)</f>
        <v>Garage D</v>
      </c>
      <c r="B36" s="1015"/>
      <c r="C36" s="112">
        <f>'All products and rates'!M36</f>
        <v>11</v>
      </c>
      <c r="D36" s="61">
        <f>'All products and rates'!F36</f>
        <v>15</v>
      </c>
      <c r="E36" s="191" t="str">
        <f>'All products and rates'!G36</f>
        <v>N/A</v>
      </c>
      <c r="F36" s="190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12" x14ac:dyDescent="0.45">
      <c r="A37" s="215" t="str">
        <f>HYPERLINK('All products and rates'!T37,'All products and rates'!A37)</f>
        <v>Garage E</v>
      </c>
      <c r="B37" s="1015"/>
      <c r="C37" s="111">
        <f>'All products and rates'!M37</f>
        <v>12</v>
      </c>
      <c r="D37" s="62" t="str">
        <f>'All products and rates'!F37</f>
        <v>N/A</v>
      </c>
      <c r="E37" s="189" t="str">
        <f>'All products and rates'!G37</f>
        <v>N/A</v>
      </c>
      <c r="F37" s="190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12" x14ac:dyDescent="0.45">
      <c r="A38" s="286" t="str">
        <f>HYPERLINK('All products and rates'!T38,'All products and rates'!A38)</f>
        <v>Garage F</v>
      </c>
      <c r="B38" s="1015"/>
      <c r="C38" s="112" t="str">
        <f>'All products and rates'!M38</f>
        <v>$11 </v>
      </c>
      <c r="D38" s="61">
        <f>'All products and rates'!F38</f>
        <v>15</v>
      </c>
      <c r="E38" s="194">
        <f>'All products and rates'!G38</f>
        <v>3</v>
      </c>
      <c r="F38" s="190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12" x14ac:dyDescent="0.45">
      <c r="A39" s="419" t="str">
        <f>HYPERLINK('All products and rates'!T39,'All products and rates'!A39)</f>
        <v>Garage G</v>
      </c>
      <c r="B39" s="1015"/>
      <c r="C39" s="111" t="str">
        <f>'All products and rates'!M39</f>
        <v>N/A</v>
      </c>
      <c r="D39" s="62" t="str">
        <f>'All products and rates'!F39</f>
        <v>N/A</v>
      </c>
      <c r="E39" s="189" t="str">
        <f>'All products and rates'!G39</f>
        <v>N/A</v>
      </c>
      <c r="F39" s="193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12" x14ac:dyDescent="0.45">
      <c r="A40" s="286" t="str">
        <f>HYPERLINK('All products and rates'!T40,'All products and rates'!A40)</f>
        <v>Garage K</v>
      </c>
      <c r="B40" s="1015"/>
      <c r="C40" s="112">
        <f>'All products and rates'!M40</f>
        <v>12</v>
      </c>
      <c r="D40" s="61">
        <f>'All products and rates'!F40</f>
        <v>15</v>
      </c>
      <c r="E40" s="191" t="str">
        <f>'All products and rates'!G40</f>
        <v>N/A</v>
      </c>
      <c r="F40" s="190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12" x14ac:dyDescent="0.45">
      <c r="A41" s="215" t="str">
        <f>HYPERLINK('All products and rates'!T41,'All products and rates'!A41)</f>
        <v>Lot 10</v>
      </c>
      <c r="B41" s="1015"/>
      <c r="C41" s="111">
        <f>'All products and rates'!M41</f>
        <v>12</v>
      </c>
      <c r="D41" s="62">
        <f>'All products and rates'!F41</f>
        <v>15</v>
      </c>
      <c r="E41" s="189" t="str">
        <f>'All products and rates'!G41</f>
        <v>N/A</v>
      </c>
      <c r="F41" s="193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12" x14ac:dyDescent="0.45">
      <c r="A42" s="286" t="str">
        <f>HYPERLINK('All products and rates'!T42,'All products and rates'!A42)</f>
        <v>Lot 20</v>
      </c>
      <c r="B42" s="1015"/>
      <c r="C42" s="112">
        <f>'All products and rates'!M42</f>
        <v>11</v>
      </c>
      <c r="D42" s="61" t="str">
        <f>'All products and rates'!F42</f>
        <v>N/A</v>
      </c>
      <c r="E42" s="191" t="str">
        <f>'All products and rates'!G42</f>
        <v>N/A</v>
      </c>
      <c r="F42" s="190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12" x14ac:dyDescent="0.45">
      <c r="A43" s="215" t="str">
        <f>HYPERLINK('All products and rates'!T43,'All products and rates'!A43)</f>
        <v>Lot 30</v>
      </c>
      <c r="B43" s="1015"/>
      <c r="C43" s="111" t="str">
        <f>'All products and rates'!M43</f>
        <v>N/A</v>
      </c>
      <c r="D43" s="62" t="str">
        <f>'All products and rates'!F43</f>
        <v>N/A</v>
      </c>
      <c r="E43" s="189" t="str">
        <f>'All products and rates'!G43</f>
        <v>N/A</v>
      </c>
      <c r="F43" s="193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</row>
    <row r="44" spans="1:12" x14ac:dyDescent="0.45">
      <c r="A44" s="286" t="str">
        <f>HYPERLINK('All products and rates'!T44,'All products and rates'!A44)</f>
        <v>Lot 40</v>
      </c>
      <c r="B44" s="1015"/>
      <c r="C44" s="112">
        <f>'All products and rates'!M44</f>
        <v>9</v>
      </c>
      <c r="D44" s="61">
        <f>'All products and rates'!F44</f>
        <v>15</v>
      </c>
      <c r="E44" s="194">
        <f>'All products and rates'!G44</f>
        <v>3</v>
      </c>
      <c r="F44" s="195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  <c r="L44" s="13"/>
    </row>
    <row r="45" spans="1:12" x14ac:dyDescent="0.45">
      <c r="A45" s="215" t="str">
        <f>HYPERLINK('All products and rates'!T45,'All products and rates'!A45)</f>
        <v>Lot 50</v>
      </c>
      <c r="B45" s="1015"/>
      <c r="C45" s="111">
        <f>'All products and rates'!M45</f>
        <v>9</v>
      </c>
      <c r="D45" s="62" t="str">
        <f>'All products and rates'!F45</f>
        <v>N/A</v>
      </c>
      <c r="E45" s="189" t="str">
        <f>'All products and rates'!G45</f>
        <v>N/A</v>
      </c>
      <c r="F45" s="193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12" x14ac:dyDescent="0.45">
      <c r="A46" s="286" t="str">
        <f>HYPERLINK('All products and rates'!T46,'All products and rates'!A46)</f>
        <v>Lot 60</v>
      </c>
      <c r="B46" s="1015"/>
      <c r="C46" s="112">
        <f>'All products and rates'!M46</f>
        <v>9</v>
      </c>
      <c r="D46" s="61" t="str">
        <f>'All products and rates'!F46</f>
        <v>N/A</v>
      </c>
      <c r="E46" s="191" t="str">
        <f>'All products and rates'!G46</f>
        <v>N/A</v>
      </c>
      <c r="F46" s="190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12" x14ac:dyDescent="0.45">
      <c r="A47" s="215" t="str">
        <f>HYPERLINK('All products and rates'!T47,'All products and rates'!A47)</f>
        <v>Lot 70</v>
      </c>
      <c r="B47" s="1015"/>
      <c r="C47" s="111">
        <f>'All products and rates'!M47</f>
        <v>9</v>
      </c>
      <c r="D47" s="62" t="str">
        <f>'All products and rates'!F47</f>
        <v>N/A</v>
      </c>
      <c r="E47" s="189" t="str">
        <f>'All products and rates'!G47</f>
        <v>N/A</v>
      </c>
      <c r="F47" s="193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1016"/>
      <c r="C48" s="332">
        <f>'All products and rates'!M48</f>
        <v>7</v>
      </c>
      <c r="D48" s="314">
        <f>'All products and rates'!F48</f>
        <v>15</v>
      </c>
      <c r="E48" s="315" t="str">
        <f>'All products and rates'!G48</f>
        <v>N/A</v>
      </c>
      <c r="F48" s="316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20" t="str">
        <f>HYPERLINK('All products and rates'!T49,'All products and rates'!A49)</f>
        <v>3030 Moody Lot</v>
      </c>
      <c r="B49" s="1017" t="str">
        <f>'All products and rates'!B49</f>
        <v>South Waterfront</v>
      </c>
      <c r="C49" s="333">
        <f>'All products and rates'!M49</f>
        <v>8.5</v>
      </c>
      <c r="D49" s="322">
        <f>'All products and rates'!F49</f>
        <v>12</v>
      </c>
      <c r="E49" s="323">
        <f>'All products and rates'!G49</f>
        <v>3</v>
      </c>
      <c r="F49" s="324">
        <f>'All products and rates'!H49</f>
        <v>15</v>
      </c>
      <c r="G49" s="322" t="str">
        <f>'All products and rates'!P49</f>
        <v>N/A</v>
      </c>
      <c r="H49" s="324" t="str">
        <f>'All products and rates'!Q49</f>
        <v>N/A</v>
      </c>
      <c r="I49" s="325" t="s">
        <v>6</v>
      </c>
    </row>
    <row r="50" spans="1:9" x14ac:dyDescent="0.45">
      <c r="A50" s="216" t="str">
        <f>HYPERLINK('All products and rates'!T50,'All products and rates'!A50)</f>
        <v>3420 Macadam</v>
      </c>
      <c r="B50" s="1015"/>
      <c r="C50" s="305">
        <f>'All products and rates'!M51</f>
        <v>7.5</v>
      </c>
      <c r="D50" s="62" t="str">
        <f>'All products and rates'!F51</f>
        <v>N/A</v>
      </c>
      <c r="E50" s="192" t="str">
        <f>'All products and rates'!G51</f>
        <v>N/A</v>
      </c>
      <c r="F50" s="196" t="str">
        <f>'All products and rates'!H51</f>
        <v>N/A</v>
      </c>
      <c r="G50" s="182" t="str">
        <f>'All products and rates'!P51</f>
        <v>N/A</v>
      </c>
      <c r="H50" s="185" t="str">
        <f>'All products and rates'!Q51</f>
        <v>N/A</v>
      </c>
      <c r="I50" s="186" t="s">
        <v>6</v>
      </c>
    </row>
    <row r="51" spans="1:9" ht="15" hidden="1" customHeight="1" x14ac:dyDescent="0.45">
      <c r="A51" s="215" t="str">
        <f>HYPERLINK('All products and rates'!T51,'All products and rates'!A51)</f>
        <v>Bancroft Lot</v>
      </c>
      <c r="B51" s="1015"/>
      <c r="C51" s="304">
        <f>'All products and rates'!M51</f>
        <v>7.5</v>
      </c>
      <c r="D51" s="62" t="str">
        <f>'All products and rates'!F54</f>
        <v>N/A</v>
      </c>
      <c r="E51" s="192">
        <f>'All products and rates'!G54</f>
        <v>4</v>
      </c>
      <c r="F51" s="196">
        <f>'All products and rates'!H54</f>
        <v>22</v>
      </c>
      <c r="G51" s="182" t="str">
        <f>'All products and rates'!P54</f>
        <v>N/A</v>
      </c>
      <c r="H51" s="185" t="str">
        <f>'All products and rates'!Q54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1015"/>
      <c r="C52" s="111" t="str">
        <f>'All products and rates'!M54</f>
        <v>N/A</v>
      </c>
      <c r="D52" s="62" t="str">
        <f>'All products and rates'!F54</f>
        <v>N/A</v>
      </c>
      <c r="E52" s="192">
        <f>'All products and rates'!G54</f>
        <v>4</v>
      </c>
      <c r="F52" s="196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1015"/>
      <c r="C53" s="305">
        <f>'All products and rates'!M55</f>
        <v>8.5</v>
      </c>
      <c r="D53" s="61" t="str">
        <f>'All products and rates'!F55</f>
        <v>N/A</v>
      </c>
      <c r="E53" s="194">
        <f>'All products and rates'!G55</f>
        <v>3</v>
      </c>
      <c r="F53" s="195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1015"/>
      <c r="C54" s="304">
        <f>'All products and rates'!M56</f>
        <v>8.5</v>
      </c>
      <c r="D54" s="62" t="str">
        <f>'All products and rates'!F56</f>
        <v>N/A</v>
      </c>
      <c r="E54" s="192">
        <f>'All products and rates'!G56</f>
        <v>3</v>
      </c>
      <c r="F54" s="196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1015"/>
      <c r="C55" s="111" t="str">
        <f>'All products and rates'!M57</f>
        <v>N/A</v>
      </c>
      <c r="D55" s="61" t="str">
        <f>'All products and rates'!F57</f>
        <v>N/A</v>
      </c>
      <c r="E55" s="191" t="str">
        <f>'All products and rates'!G57</f>
        <v>N/A</v>
      </c>
      <c r="F55" s="196" t="s">
        <v>6</v>
      </c>
      <c r="G55" s="183" t="str">
        <f>'All products and rates'!P57</f>
        <v>N/A</v>
      </c>
      <c r="H55" s="187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1015"/>
      <c r="C56" s="305">
        <f>'All products and rates'!M58</f>
        <v>8.5</v>
      </c>
      <c r="D56" s="62" t="str">
        <f>'All products and rates'!F58</f>
        <v>N/A</v>
      </c>
      <c r="E56" s="194">
        <f>'All products and rates'!G58</f>
        <v>3</v>
      </c>
      <c r="F56" s="195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1015"/>
      <c r="C57" s="304">
        <f>'All products and rates'!M59</f>
        <v>8.5</v>
      </c>
      <c r="D57" s="61" t="str">
        <f>'All products and rates'!F59</f>
        <v>N/A</v>
      </c>
      <c r="E57" s="192">
        <f>'All products and rates'!G59</f>
        <v>3</v>
      </c>
      <c r="F57" s="196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1015"/>
      <c r="C58" s="305">
        <f>'All products and rates'!M60</f>
        <v>7.5</v>
      </c>
      <c r="D58" s="61">
        <f>'All products and rates'!F60</f>
        <v>12</v>
      </c>
      <c r="E58" s="194">
        <f>'All products and rates'!G60</f>
        <v>3</v>
      </c>
      <c r="F58" s="190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75" t="str">
        <f>HYPERLINK('All products and rates'!T61,'All products and rates'!A61)</f>
        <v>Whitaker Parking Lot</v>
      </c>
      <c r="B59" s="1016"/>
      <c r="C59" s="491">
        <f>'All products and rates'!M61</f>
        <v>9.5</v>
      </c>
      <c r="D59" s="326" t="str">
        <f>'All products and rates'!F61</f>
        <v>N/A</v>
      </c>
      <c r="E59" s="327" t="str">
        <f>'All products and rates'!G61</f>
        <v>N/A</v>
      </c>
      <c r="F59" s="328" t="str">
        <f>'All products and rates'!H61</f>
        <v>N/A</v>
      </c>
      <c r="G59" s="329" t="str">
        <f>'All products and rates'!P61</f>
        <v>N/A</v>
      </c>
      <c r="H59" s="330" t="str">
        <f>'All products and rates'!Q61</f>
        <v>N/A</v>
      </c>
      <c r="I59" s="331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1017" t="str">
        <f>'All products and rates'!B62</f>
        <v>Off Campus</v>
      </c>
      <c r="C60" s="250" t="str">
        <f>'All products and rates'!M62</f>
        <v>N/A</v>
      </c>
      <c r="D60" s="62" t="str">
        <f>'All products and rates'!F62</f>
        <v>N/A</v>
      </c>
      <c r="E60" s="189" t="str">
        <f>'All products and rates'!G62</f>
        <v>N/A</v>
      </c>
      <c r="F60" s="193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1015"/>
      <c r="C61" s="111" t="str">
        <f>'All products and rates'!M64</f>
        <v>N/A</v>
      </c>
      <c r="D61" s="61" t="str">
        <f>'All products and rates'!F64</f>
        <v>N/A</v>
      </c>
      <c r="E61" s="189" t="str">
        <f>'All products and rates'!G64</f>
        <v>non-OHSU</v>
      </c>
      <c r="F61" s="190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1018"/>
      <c r="C62" s="490">
        <f>'All products and rates'!M65</f>
        <v>7</v>
      </c>
      <c r="D62" s="481">
        <f>'All products and rates'!F65</f>
        <v>9.5</v>
      </c>
      <c r="E62" s="194">
        <f>'All products and rates'!G65</f>
        <v>2</v>
      </c>
      <c r="F62" s="483">
        <f>'All products and rates'!H65</f>
        <v>9</v>
      </c>
      <c r="G62" s="182" t="str">
        <f>'All products and rates'!P65</f>
        <v>N/A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1019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1020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  <row r="66" spans="1:9" x14ac:dyDescent="0.45">
      <c r="A66" s="513"/>
    </row>
    <row r="67" spans="1:9" x14ac:dyDescent="0.45">
      <c r="A67" s="513"/>
    </row>
    <row r="68" spans="1:9" x14ac:dyDescent="0.45">
      <c r="A68" s="513"/>
    </row>
  </sheetData>
  <sheetProtection algorithmName="SHA-512" hashValue="oj8aI7MSrB8imxNxQVr8fpMAnzPYdtM4Dgr0pA8ekItRgN4uJ9zOAgZnGD04NUvchpgOE9uloWF4EifhZMXAjg==" saltValue="q3N3XQY5rrZrJMrK8so3WQ==" spinCount="100000" sheet="1" sort="0" autoFilter="0"/>
  <mergeCells count="10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</mergeCells>
  <conditionalFormatting sqref="C31:I62">
    <cfRule type="containsText" dxfId="24" priority="1" operator="containsText" text="N/A">
      <formula>NOT(ISERROR(SEARCH("N/A",C31)))</formula>
    </cfRule>
  </conditionalFormatting>
  <hyperlinks>
    <hyperlink ref="C27:C28" r:id="rId1" display="Wage Based Reservations" xr:uid="{5D067C1B-1666-4821-B563-7AF1DF53ED30}"/>
  </hyperlinks>
  <pageMargins left="0.25" right="0.25" top="0.44791666666666669" bottom="0.75" header="0.3" footer="0.3"/>
  <pageSetup scale="52" orientation="landscape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8"/>
  <sheetViews>
    <sheetView showGridLines="0" showRowColHeaders="0" topLeftCell="A26" zoomScaleNormal="100" zoomScalePageLayoutView="80" workbookViewId="0">
      <selection activeCell="C44" sqref="C44:C46"/>
    </sheetView>
  </sheetViews>
  <sheetFormatPr defaultRowHeight="14.25" x14ac:dyDescent="0.45"/>
  <cols>
    <col min="1" max="1" width="35.73046875" customWidth="1"/>
    <col min="2" max="2" width="23" customWidth="1"/>
    <col min="3" max="3" width="19.19921875" customWidth="1"/>
    <col min="4" max="4" width="15.9296875" customWidth="1"/>
    <col min="5" max="5" width="10.265625" customWidth="1"/>
    <col min="6" max="6" width="15.33203125" customWidth="1"/>
    <col min="7" max="7" width="14.06640625" customWidth="1"/>
    <col min="8" max="8" width="12.33203125" customWidth="1"/>
    <col min="9" max="9" width="16.79687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1029" t="s">
        <v>155</v>
      </c>
      <c r="B1" s="1029"/>
      <c r="C1" s="1029"/>
      <c r="D1" s="1029"/>
      <c r="E1" s="1029"/>
      <c r="F1" s="1029"/>
      <c r="G1" s="1029"/>
      <c r="H1" s="1029"/>
      <c r="I1" s="1029"/>
    </row>
    <row r="2" spans="1:11" ht="21.75" customHeight="1" x14ac:dyDescent="1">
      <c r="A2" s="539" t="str">
        <f>'All products and rates'!A2</f>
        <v>Updated:</v>
      </c>
      <c r="B2" s="540">
        <f ca="1">TODAY()</f>
        <v>45755</v>
      </c>
      <c r="C2" s="78"/>
      <c r="D2" s="78"/>
      <c r="E2" s="78"/>
      <c r="F2" s="78" t="str">
        <f>'All products and rates'!N29</f>
        <v>$119,000 - $197,299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49"/>
      <c r="J16" s="664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4"/>
      <c r="J17" s="664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1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"/>
    </row>
    <row r="24" spans="1:1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644">
        <f>'All products and rates'!F26</f>
        <v>20</v>
      </c>
      <c r="F26" s="580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580"/>
      <c r="J26" s="664"/>
    </row>
    <row r="27" spans="1:11" ht="24" customHeight="1" x14ac:dyDescent="0.55000000000000004">
      <c r="A27" s="639" t="str">
        <f>HYPERLINK('All products and rates'!T28,'All products and rates'!A28)</f>
        <v>PARKING facilities</v>
      </c>
      <c r="B27" s="4"/>
      <c r="C27" s="1005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  <c r="J27" s="12"/>
      <c r="K27" s="12"/>
    </row>
    <row r="28" spans="1:11" ht="36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1005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  <c r="J28" s="12"/>
      <c r="K28" s="12"/>
    </row>
    <row r="29" spans="1:11" ht="14.65" thickTop="1" x14ac:dyDescent="0.45">
      <c r="A29" s="523"/>
      <c r="B29" s="519"/>
      <c r="C29" s="113" t="s">
        <v>156</v>
      </c>
      <c r="D29" s="84"/>
      <c r="E29" s="71"/>
      <c r="F29" s="71"/>
      <c r="G29" s="72"/>
      <c r="H29" s="73"/>
      <c r="I29" s="70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114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  <c r="J30" s="12"/>
      <c r="K30" s="12"/>
    </row>
    <row r="31" spans="1:11" ht="14.65" thickTop="1" x14ac:dyDescent="0.45">
      <c r="A31" s="285" t="str">
        <f>HYPERLINK('All products and rates'!T31,'All products and rates'!A31)</f>
        <v>Neveh Shalom</v>
      </c>
      <c r="B31" s="451" t="str">
        <f>'All products and rates'!B31</f>
        <v>Marquam Hill via TriMet</v>
      </c>
      <c r="C31" s="249" t="str">
        <f>'All products and rates'!I31</f>
        <v>Free</v>
      </c>
      <c r="D31" s="62" t="str">
        <f>'All products and rates'!F31</f>
        <v>Free</v>
      </c>
      <c r="E31" s="246" t="str">
        <f>'All products and rates'!G31</f>
        <v>N/A</v>
      </c>
      <c r="F31" s="247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11" x14ac:dyDescent="0.45">
      <c r="A32" s="284" t="str">
        <f>HYPERLINK('All products and rates'!T32,'All products and rates'!A32)</f>
        <v>After 1pm</v>
      </c>
      <c r="B32" s="451" t="str">
        <f>'All products and rates'!B32</f>
        <v>Various locations</v>
      </c>
      <c r="C32" s="115">
        <f>'All products and rates'!N32</f>
        <v>4</v>
      </c>
      <c r="D32" s="61" t="str">
        <f>'All products and rates'!F32</f>
        <v>N/A</v>
      </c>
      <c r="E32" s="189" t="str">
        <f>'All products and rates'!G32</f>
        <v>N/A</v>
      </c>
      <c r="F32" s="190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12" x14ac:dyDescent="0.45">
      <c r="A33" s="215" t="str">
        <f>HYPERLINK('All products and rates'!T33,'All products and rates'!A33)</f>
        <v>Garage A</v>
      </c>
      <c r="B33" s="1022" t="str">
        <f>'All products and rates'!B33</f>
        <v>Marquam Hill</v>
      </c>
      <c r="C33" s="302">
        <f>'All products and rates'!N33</f>
        <v>13.5</v>
      </c>
      <c r="D33" s="62" t="str">
        <f>'All products and rates'!F33</f>
        <v>N/A</v>
      </c>
      <c r="E33" s="189" t="str">
        <f>'All products and rates'!G33</f>
        <v>N/A</v>
      </c>
      <c r="F33" s="190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12" x14ac:dyDescent="0.45">
      <c r="A34" s="419" t="str">
        <f>HYPERLINK('All products and rates'!T34,'All products and rates'!A34)</f>
        <v>Garage B</v>
      </c>
      <c r="B34" s="1023"/>
      <c r="C34" s="116" t="str">
        <f>'All products and rates'!N34</f>
        <v>N/A</v>
      </c>
      <c r="D34" s="61" t="str">
        <f>'All products and rates'!F34</f>
        <v>N/A</v>
      </c>
      <c r="E34" s="191" t="str">
        <f>'All products and rates'!G34</f>
        <v>N/A</v>
      </c>
      <c r="F34" s="190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12" x14ac:dyDescent="0.45">
      <c r="A35" s="215" t="str">
        <f>HYPERLINK('All products and rates'!T35,'All products and rates'!A35)</f>
        <v>Garage C</v>
      </c>
      <c r="B35" s="1023"/>
      <c r="C35" s="302">
        <f>'All products and rates'!N35</f>
        <v>13.5</v>
      </c>
      <c r="D35" s="62" t="str">
        <f>'All products and rates'!F35</f>
        <v>N/A</v>
      </c>
      <c r="E35" s="192">
        <f>'All products and rates'!G35</f>
        <v>3</v>
      </c>
      <c r="F35" s="193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12" x14ac:dyDescent="0.45">
      <c r="A36" s="286" t="str">
        <f>HYPERLINK('All products and rates'!T36,'All products and rates'!A36)</f>
        <v>Garage D</v>
      </c>
      <c r="B36" s="1023"/>
      <c r="C36" s="303">
        <f>'All products and rates'!N36</f>
        <v>12.5</v>
      </c>
      <c r="D36" s="61">
        <f>'All products and rates'!F36</f>
        <v>15</v>
      </c>
      <c r="E36" s="191" t="str">
        <f>'All products and rates'!G36</f>
        <v>N/A</v>
      </c>
      <c r="F36" s="190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12" x14ac:dyDescent="0.45">
      <c r="A37" s="215" t="str">
        <f>HYPERLINK('All products and rates'!T37,'All products and rates'!A37)</f>
        <v>Garage E</v>
      </c>
      <c r="B37" s="1023"/>
      <c r="C37" s="302">
        <f>'All products and rates'!N37</f>
        <v>13.5</v>
      </c>
      <c r="D37" s="62" t="str">
        <f>'All products and rates'!F37</f>
        <v>N/A</v>
      </c>
      <c r="E37" s="189" t="str">
        <f>'All products and rates'!G37</f>
        <v>N/A</v>
      </c>
      <c r="F37" s="190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12" x14ac:dyDescent="0.45">
      <c r="A38" s="286" t="str">
        <f>HYPERLINK('All products and rates'!T38,'All products and rates'!A38)</f>
        <v>Garage F</v>
      </c>
      <c r="B38" s="1023"/>
      <c r="C38" s="303">
        <f>'All products and rates'!N38</f>
        <v>12.5</v>
      </c>
      <c r="D38" s="61">
        <f>'All products and rates'!F38</f>
        <v>15</v>
      </c>
      <c r="E38" s="194">
        <f>'All products and rates'!G38</f>
        <v>3</v>
      </c>
      <c r="F38" s="190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12" x14ac:dyDescent="0.45">
      <c r="A39" s="419" t="str">
        <f>HYPERLINK('All products and rates'!T39,'All products and rates'!A39)</f>
        <v>Garage G</v>
      </c>
      <c r="B39" s="1023"/>
      <c r="C39" s="116" t="str">
        <f>'All products and rates'!N39</f>
        <v>N/A</v>
      </c>
      <c r="D39" s="62" t="str">
        <f>'All products and rates'!F39</f>
        <v>N/A</v>
      </c>
      <c r="E39" s="189" t="str">
        <f>'All products and rates'!G39</f>
        <v>N/A</v>
      </c>
      <c r="F39" s="193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12" x14ac:dyDescent="0.45">
      <c r="A40" s="286" t="str">
        <f>HYPERLINK('All products and rates'!T40,'All products and rates'!A40)</f>
        <v>Garage K</v>
      </c>
      <c r="B40" s="1023"/>
      <c r="C40" s="303">
        <f>'All products and rates'!N40</f>
        <v>13.5</v>
      </c>
      <c r="D40" s="61">
        <f>'All products and rates'!F40</f>
        <v>15</v>
      </c>
      <c r="E40" s="191" t="str">
        <f>'All products and rates'!G40</f>
        <v>N/A</v>
      </c>
      <c r="F40" s="190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12" x14ac:dyDescent="0.45">
      <c r="A41" s="215" t="str">
        <f>HYPERLINK('All products and rates'!T41,'All products and rates'!A41)</f>
        <v>Lot 10</v>
      </c>
      <c r="B41" s="1023"/>
      <c r="C41" s="302">
        <f>'All products and rates'!N41</f>
        <v>13.5</v>
      </c>
      <c r="D41" s="62">
        <f>'All products and rates'!F41</f>
        <v>15</v>
      </c>
      <c r="E41" s="189" t="str">
        <f>'All products and rates'!G41</f>
        <v>N/A</v>
      </c>
      <c r="F41" s="193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12" x14ac:dyDescent="0.45">
      <c r="A42" s="286" t="str">
        <f>HYPERLINK('All products and rates'!T42,'All products and rates'!A42)</f>
        <v>Lot 20</v>
      </c>
      <c r="B42" s="1023"/>
      <c r="C42" s="303">
        <f>'All products and rates'!N42</f>
        <v>12.5</v>
      </c>
      <c r="D42" s="61" t="str">
        <f>'All products and rates'!F42</f>
        <v>N/A</v>
      </c>
      <c r="E42" s="191" t="str">
        <f>'All products and rates'!G42</f>
        <v>N/A</v>
      </c>
      <c r="F42" s="190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12" x14ac:dyDescent="0.45">
      <c r="A43" s="215" t="str">
        <f>HYPERLINK('All products and rates'!T43,'All products and rates'!A43)</f>
        <v>Lot 30</v>
      </c>
      <c r="B43" s="1023"/>
      <c r="C43" s="302" t="str">
        <f>'All products and rates'!N43</f>
        <v>N/A</v>
      </c>
      <c r="D43" s="62" t="str">
        <f>'All products and rates'!F43</f>
        <v>N/A</v>
      </c>
      <c r="E43" s="189" t="str">
        <f>'All products and rates'!G43</f>
        <v>N/A</v>
      </c>
      <c r="F43" s="193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</row>
    <row r="44" spans="1:12" x14ac:dyDescent="0.45">
      <c r="A44" s="286" t="str">
        <f>HYPERLINK('All products and rates'!T44,'All products and rates'!A44)</f>
        <v>Lot 40</v>
      </c>
      <c r="B44" s="1023"/>
      <c r="C44" s="303">
        <f>'All products and rates'!N44</f>
        <v>10.5</v>
      </c>
      <c r="D44" s="61">
        <f>'All products and rates'!F44</f>
        <v>15</v>
      </c>
      <c r="E44" s="194">
        <f>'All products and rates'!G44</f>
        <v>3</v>
      </c>
      <c r="F44" s="195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  <c r="L44" s="13"/>
    </row>
    <row r="45" spans="1:12" x14ac:dyDescent="0.45">
      <c r="A45" s="215" t="str">
        <f>HYPERLINK('All products and rates'!T45,'All products and rates'!A45)</f>
        <v>Lot 50</v>
      </c>
      <c r="B45" s="1023"/>
      <c r="C45" s="302">
        <f>'All products and rates'!N45</f>
        <v>10.5</v>
      </c>
      <c r="D45" s="62" t="str">
        <f>'All products and rates'!F45</f>
        <v>N/A</v>
      </c>
      <c r="E45" s="189" t="str">
        <f>'All products and rates'!G45</f>
        <v>N/A</v>
      </c>
      <c r="F45" s="193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12" x14ac:dyDescent="0.45">
      <c r="A46" s="286" t="str">
        <f>HYPERLINK('All products and rates'!T46,'All products and rates'!A46)</f>
        <v>Lot 60</v>
      </c>
      <c r="B46" s="1023"/>
      <c r="C46" s="303">
        <f>'All products and rates'!N46</f>
        <v>10.5</v>
      </c>
      <c r="D46" s="61" t="str">
        <f>'All products and rates'!F46</f>
        <v>N/A</v>
      </c>
      <c r="E46" s="191" t="str">
        <f>'All products and rates'!G46</f>
        <v>N/A</v>
      </c>
      <c r="F46" s="190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12" x14ac:dyDescent="0.45">
      <c r="A47" s="215" t="str">
        <f>HYPERLINK('All products and rates'!T47,'All products and rates'!A47)</f>
        <v>Lot 70</v>
      </c>
      <c r="B47" s="1023"/>
      <c r="C47" s="302">
        <f>'All products and rates'!N47</f>
        <v>10.5</v>
      </c>
      <c r="D47" s="62" t="str">
        <f>'All products and rates'!F47</f>
        <v>N/A</v>
      </c>
      <c r="E47" s="189" t="str">
        <f>'All products and rates'!G47</f>
        <v>N/A</v>
      </c>
      <c r="F47" s="193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1024"/>
      <c r="C48" s="313">
        <f>'All products and rates'!N48</f>
        <v>8.5</v>
      </c>
      <c r="D48" s="314">
        <f>'All products and rates'!F48</f>
        <v>15</v>
      </c>
      <c r="E48" s="315" t="str">
        <f>'All products and rates'!G48</f>
        <v>N/A</v>
      </c>
      <c r="F48" s="316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20" t="str">
        <f>HYPERLINK('All products and rates'!T49,'All products and rates'!A49)</f>
        <v>3030 Moody Lot</v>
      </c>
      <c r="B49" s="1025" t="str">
        <f>'All products and rates'!B49</f>
        <v>South Waterfront</v>
      </c>
      <c r="C49" s="321">
        <f>'All products and rates'!N49</f>
        <v>9.5</v>
      </c>
      <c r="D49" s="322">
        <f>'All products and rates'!F49</f>
        <v>12</v>
      </c>
      <c r="E49" s="323">
        <f>'All products and rates'!G49</f>
        <v>3</v>
      </c>
      <c r="F49" s="324">
        <f>'All products and rates'!H49</f>
        <v>15</v>
      </c>
      <c r="G49" s="322" t="str">
        <f>'All products and rates'!P49</f>
        <v>N/A</v>
      </c>
      <c r="H49" s="324" t="str">
        <f>'All products and rates'!Q49</f>
        <v>N/A</v>
      </c>
      <c r="I49" s="325" t="s">
        <v>6</v>
      </c>
    </row>
    <row r="50" spans="1:9" x14ac:dyDescent="0.45">
      <c r="A50" s="216" t="str">
        <f>HYPERLINK('All products and rates'!T50,'All products and rates'!A50)</f>
        <v>3420 Macadam</v>
      </c>
      <c r="B50" s="1023"/>
      <c r="C50" s="303">
        <f>'All products and rates'!N50</f>
        <v>9.5</v>
      </c>
      <c r="D50" s="62" t="str">
        <f>'All products and rates'!F50</f>
        <v>N/A</v>
      </c>
      <c r="E50" s="192" t="str">
        <f>'All products and rates'!G50</f>
        <v>N/A</v>
      </c>
      <c r="F50" s="196" t="str">
        <f>'All products and rates'!H50</f>
        <v>N/A</v>
      </c>
      <c r="G50" s="182" t="str">
        <f>'All products and rates'!P50</f>
        <v>N/A</v>
      </c>
      <c r="H50" s="185" t="str">
        <f>'All products and rates'!Q50</f>
        <v>N/A</v>
      </c>
      <c r="I50" s="186" t="s">
        <v>6</v>
      </c>
    </row>
    <row r="51" spans="1:9" ht="15" hidden="1" customHeight="1" x14ac:dyDescent="0.45">
      <c r="A51" s="216" t="str">
        <f>HYPERLINK('All products and rates'!T51,'All products and rates'!A51)</f>
        <v>Bancroft Lot</v>
      </c>
      <c r="B51" s="1023"/>
      <c r="C51" s="302">
        <f>'All products and rates'!N51</f>
        <v>8.5</v>
      </c>
      <c r="D51" s="62" t="str">
        <f>'All products and rates'!F51</f>
        <v>N/A</v>
      </c>
      <c r="E51" s="192" t="str">
        <f>'All products and rates'!G51</f>
        <v>N/A</v>
      </c>
      <c r="F51" s="196" t="str">
        <f>'All products and rates'!H51</f>
        <v>N/A</v>
      </c>
      <c r="G51" s="182" t="str">
        <f>'All products and rates'!P51</f>
        <v>N/A</v>
      </c>
      <c r="H51" s="185" t="str">
        <f>'All products and rates'!Q51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1023"/>
      <c r="C52" s="116" t="str">
        <f>'All products and rates'!N54</f>
        <v>N/A</v>
      </c>
      <c r="D52" s="62" t="str">
        <f>'All products and rates'!F54</f>
        <v>N/A</v>
      </c>
      <c r="E52" s="192">
        <f>'All products and rates'!G54</f>
        <v>4</v>
      </c>
      <c r="F52" s="196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1023"/>
      <c r="C53" s="303">
        <f>'All products and rates'!N55</f>
        <v>9.5</v>
      </c>
      <c r="D53" s="61" t="str">
        <f>'All products and rates'!F55</f>
        <v>N/A</v>
      </c>
      <c r="E53" s="194">
        <f>'All products and rates'!G55</f>
        <v>3</v>
      </c>
      <c r="F53" s="195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1023"/>
      <c r="C54" s="302">
        <f>'All products and rates'!N56</f>
        <v>9.5</v>
      </c>
      <c r="D54" s="62" t="str">
        <f>'All products and rates'!F56</f>
        <v>N/A</v>
      </c>
      <c r="E54" s="192">
        <f>'All products and rates'!G56</f>
        <v>3</v>
      </c>
      <c r="F54" s="196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1023"/>
      <c r="C55" s="116" t="str">
        <f>'All products and rates'!N57</f>
        <v>N/A</v>
      </c>
      <c r="D55" s="61" t="str">
        <f>'All products and rates'!F57</f>
        <v>N/A</v>
      </c>
      <c r="E55" s="191" t="str">
        <f>'All products and rates'!G57</f>
        <v>N/A</v>
      </c>
      <c r="F55" s="196" t="s">
        <v>6</v>
      </c>
      <c r="G55" s="183" t="str">
        <f>'All products and rates'!P57</f>
        <v>N/A</v>
      </c>
      <c r="H55" s="187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1023"/>
      <c r="C56" s="303">
        <f>'All products and rates'!N58</f>
        <v>9.5</v>
      </c>
      <c r="D56" s="62" t="str">
        <f>'All products and rates'!F58</f>
        <v>N/A</v>
      </c>
      <c r="E56" s="194">
        <f>'All products and rates'!G58</f>
        <v>3</v>
      </c>
      <c r="F56" s="195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1023"/>
      <c r="C57" s="302">
        <f>'All products and rates'!N59</f>
        <v>9.5</v>
      </c>
      <c r="D57" s="61" t="str">
        <f>'All products and rates'!F59</f>
        <v>N/A</v>
      </c>
      <c r="E57" s="192">
        <f>'All products and rates'!G59</f>
        <v>3</v>
      </c>
      <c r="F57" s="196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1023"/>
      <c r="C58" s="303">
        <f>'All products and rates'!N60</f>
        <v>8.5</v>
      </c>
      <c r="D58" s="61">
        <f>'All products and rates'!F60</f>
        <v>12</v>
      </c>
      <c r="E58" s="194">
        <f>'All products and rates'!G60</f>
        <v>3</v>
      </c>
      <c r="F58" s="190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75" t="str">
        <f>HYPERLINK('All products and rates'!T61,'All products and rates'!A61)</f>
        <v>Whitaker Parking Lot</v>
      </c>
      <c r="B59" s="1024"/>
      <c r="C59" s="493">
        <f>'All products and rates'!N61</f>
        <v>10.5</v>
      </c>
      <c r="D59" s="326" t="str">
        <f>'All products and rates'!F61</f>
        <v>N/A</v>
      </c>
      <c r="E59" s="327" t="str">
        <f>'All products and rates'!G61</f>
        <v>N/A</v>
      </c>
      <c r="F59" s="328" t="str">
        <f>'All products and rates'!H61</f>
        <v>N/A</v>
      </c>
      <c r="G59" s="329" t="str">
        <f>'All products and rates'!P61</f>
        <v>N/A</v>
      </c>
      <c r="H59" s="330" t="str">
        <f>'All products and rates'!Q61</f>
        <v>N/A</v>
      </c>
      <c r="I59" s="331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1026" t="str">
        <f>'All products and rates'!B62</f>
        <v>Off Campus</v>
      </c>
      <c r="C60" s="249" t="str">
        <f>'All products and rates'!N62</f>
        <v>N/A</v>
      </c>
      <c r="D60" s="62" t="str">
        <f>'All products and rates'!F62</f>
        <v>N/A</v>
      </c>
      <c r="E60" s="189" t="str">
        <f>'All products and rates'!G62</f>
        <v>N/A</v>
      </c>
      <c r="F60" s="193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1027"/>
      <c r="C61" s="116" t="str">
        <f>'All products and rates'!N64</f>
        <v>N/A</v>
      </c>
      <c r="D61" s="61" t="str">
        <f>'All products and rates'!F64</f>
        <v>N/A</v>
      </c>
      <c r="E61" s="189" t="str">
        <f>'All products and rates'!G64</f>
        <v>non-OHSU</v>
      </c>
      <c r="F61" s="190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1028"/>
      <c r="C62" s="492">
        <f>'All products and rates'!N65</f>
        <v>8.5</v>
      </c>
      <c r="D62" s="481">
        <f>'All products and rates'!F65</f>
        <v>9.5</v>
      </c>
      <c r="E62" s="194">
        <f>'All products and rates'!G65</f>
        <v>2</v>
      </c>
      <c r="F62" s="483">
        <f>'All products and rates'!H65</f>
        <v>9</v>
      </c>
      <c r="G62" s="182" t="str">
        <f>'All products and rates'!P65</f>
        <v>N/A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1011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1012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  <row r="66" spans="1:9" x14ac:dyDescent="0.45">
      <c r="A66" s="513"/>
    </row>
    <row r="67" spans="1:9" x14ac:dyDescent="0.45">
      <c r="A67" s="513"/>
    </row>
    <row r="68" spans="1:9" x14ac:dyDescent="0.45">
      <c r="A68" s="513"/>
    </row>
  </sheetData>
  <sheetProtection algorithmName="SHA-512" hashValue="l3j9ReBsL9R4/qIW61j0476T1cgdy8fRYegLnAYViRTKIUZBTG+d/OpeKS43/4t8gmh5mJoN9IfT3VQS2fAp4g==" saltValue="u/e7cpXoOBhhbVMiZVbNnA==" spinCount="100000" sheet="1" sort="0" autoFilter="0"/>
  <mergeCells count="10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</mergeCells>
  <conditionalFormatting sqref="C31:I62">
    <cfRule type="containsText" dxfId="23" priority="2" operator="containsText" text="N/A">
      <formula>NOT(ISERROR(SEARCH("N/A",C31)))</formula>
    </cfRule>
  </conditionalFormatting>
  <hyperlinks>
    <hyperlink ref="C27:C28" r:id="rId1" display="Wage Based Reservations" xr:uid="{C5884287-BD5A-4059-8BC9-2D3D77725E1B}"/>
  </hyperlinks>
  <pageMargins left="0.25" right="0.25" top="0.44791666666666669" bottom="0.75" header="0.3" footer="0.3"/>
  <pageSetup scale="52" orientation="landscape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8"/>
  <sheetViews>
    <sheetView showGridLines="0" showRowColHeaders="0" topLeftCell="A23" zoomScaleNormal="100" workbookViewId="0">
      <selection activeCell="C32" sqref="C32"/>
    </sheetView>
  </sheetViews>
  <sheetFormatPr defaultRowHeight="14.25" x14ac:dyDescent="0.45"/>
  <cols>
    <col min="1" max="1" width="36.33203125" customWidth="1"/>
    <col min="2" max="2" width="23" customWidth="1"/>
    <col min="3" max="3" width="17.796875" customWidth="1"/>
    <col min="4" max="4" width="22.33203125" customWidth="1"/>
    <col min="5" max="5" width="7.796875" customWidth="1"/>
    <col min="6" max="6" width="19.73046875" customWidth="1"/>
    <col min="7" max="7" width="13.33203125" customWidth="1"/>
    <col min="8" max="8" width="11.06640625" customWidth="1"/>
    <col min="9" max="9" width="16.7304687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1035" t="s">
        <v>157</v>
      </c>
      <c r="B1" s="1035"/>
      <c r="C1" s="1035"/>
      <c r="D1" s="1035"/>
      <c r="E1" s="1035"/>
      <c r="F1" s="1035"/>
      <c r="G1" s="1035"/>
      <c r="H1" s="1035"/>
      <c r="I1" s="1035"/>
    </row>
    <row r="2" spans="1:11" ht="21.75" customHeight="1" x14ac:dyDescent="1">
      <c r="A2" s="539" t="str">
        <f>'All products and rates'!A2</f>
        <v>Updated:</v>
      </c>
      <c r="B2" s="540">
        <f ca="1">TODAY()</f>
        <v>45755</v>
      </c>
      <c r="C2" s="78"/>
      <c r="D2" s="78"/>
      <c r="E2" s="78"/>
      <c r="F2" s="78" t="str">
        <f>'All products and rates'!O29</f>
        <v>&gt;$197,300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70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627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70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627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70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627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70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627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663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628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52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7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60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562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60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562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5"/>
    </row>
    <row r="23" spans="1:11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629"/>
    </row>
    <row r="24" spans="1:1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627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70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644">
        <f>'All products and rates'!F26</f>
        <v>20</v>
      </c>
      <c r="F26" s="580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627"/>
    </row>
    <row r="27" spans="1:11" ht="24" customHeight="1" x14ac:dyDescent="0.55000000000000004">
      <c r="A27" s="639" t="str">
        <f>HYPERLINK('All products and rates'!T28,'All products and rates'!A28)</f>
        <v>PARKING facilities</v>
      </c>
      <c r="B27" s="4"/>
      <c r="C27" s="1005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630" t="s">
        <v>64</v>
      </c>
      <c r="J27" s="12"/>
      <c r="K27" s="12"/>
    </row>
    <row r="28" spans="1:11" ht="36.75" customHeight="1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1005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631"/>
      <c r="J28" s="12"/>
      <c r="K28" s="12"/>
    </row>
    <row r="29" spans="1:11" ht="14.65" thickTop="1" x14ac:dyDescent="0.45">
      <c r="A29" s="523"/>
      <c r="B29" s="519"/>
      <c r="C29" s="93" t="s">
        <v>158</v>
      </c>
      <c r="D29" s="511"/>
      <c r="E29" s="1036"/>
      <c r="F29" s="1037"/>
      <c r="G29" s="72"/>
      <c r="H29" s="73"/>
      <c r="I29" s="631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90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32" t="s">
        <v>176</v>
      </c>
      <c r="J30" s="12"/>
      <c r="K30" s="12"/>
    </row>
    <row r="31" spans="1:11" ht="14.65" thickTop="1" x14ac:dyDescent="0.45">
      <c r="A31" s="469" t="str">
        <f>HYPERLINK('All products and rates'!T31,'All products and rates'!A31)</f>
        <v>Neveh Shalom</v>
      </c>
      <c r="B31" s="694" t="str">
        <f>'All products and rates'!B31</f>
        <v>Marquam Hill via TriMet</v>
      </c>
      <c r="C31" s="245" t="str">
        <f>'All products and rates'!I31</f>
        <v>Free</v>
      </c>
      <c r="D31" s="62" t="str">
        <f>'All products and rates'!F31</f>
        <v>Free</v>
      </c>
      <c r="E31" s="246" t="str">
        <f>'All products and rates'!G31</f>
        <v>N/A</v>
      </c>
      <c r="F31" s="247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11" x14ac:dyDescent="0.45">
      <c r="A32" s="284" t="str">
        <f>HYPERLINK('All products and rates'!T32,'All products and rates'!A32)</f>
        <v>After 1pm</v>
      </c>
      <c r="B32" s="694" t="str">
        <f>'All products and rates'!B32</f>
        <v>Various locations</v>
      </c>
      <c r="C32" s="91">
        <f>'All products and rates'!O32</f>
        <v>4</v>
      </c>
      <c r="D32" s="61" t="str">
        <f>'All products and rates'!F32</f>
        <v>N/A</v>
      </c>
      <c r="E32" s="189" t="str">
        <f>'All products and rates'!G32</f>
        <v>N/A</v>
      </c>
      <c r="F32" s="190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12" x14ac:dyDescent="0.45">
      <c r="A33" s="215" t="str">
        <f>HYPERLINK('All products and rates'!T33,'All products and rates'!A33)</f>
        <v>Garage A</v>
      </c>
      <c r="B33" s="1030" t="str">
        <f>'All products and rates'!B33</f>
        <v>Marquam Hill</v>
      </c>
      <c r="C33" s="300">
        <f>'All products and rates'!O33</f>
        <v>14.5</v>
      </c>
      <c r="D33" s="62" t="str">
        <f>'All products and rates'!F33</f>
        <v>N/A</v>
      </c>
      <c r="E33" s="189" t="str">
        <f>'All products and rates'!G33</f>
        <v>N/A</v>
      </c>
      <c r="F33" s="190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12" x14ac:dyDescent="0.45">
      <c r="A34" s="419" t="str">
        <f>HYPERLINK('All products and rates'!T34,'All products and rates'!A34)</f>
        <v>Garage B</v>
      </c>
      <c r="B34" s="1031"/>
      <c r="C34" s="92" t="str">
        <f>'All products and rates'!O34</f>
        <v>N/A</v>
      </c>
      <c r="D34" s="61" t="str">
        <f>'All products and rates'!F34</f>
        <v>N/A</v>
      </c>
      <c r="E34" s="191" t="str">
        <f>'All products and rates'!G34</f>
        <v>N/A</v>
      </c>
      <c r="F34" s="190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12" x14ac:dyDescent="0.45">
      <c r="A35" s="215" t="str">
        <f>HYPERLINK('All products and rates'!T35,'All products and rates'!A35)</f>
        <v>Garage C</v>
      </c>
      <c r="B35" s="1031"/>
      <c r="C35" s="300">
        <f>'All products and rates'!O35</f>
        <v>14.5</v>
      </c>
      <c r="D35" s="62" t="str">
        <f>'All products and rates'!F35</f>
        <v>N/A</v>
      </c>
      <c r="E35" s="192">
        <f>'All products and rates'!G35</f>
        <v>3</v>
      </c>
      <c r="F35" s="193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12" x14ac:dyDescent="0.45">
      <c r="A36" s="286" t="str">
        <f>HYPERLINK('All products and rates'!T36,'All products and rates'!A36)</f>
        <v>Garage D</v>
      </c>
      <c r="B36" s="1031"/>
      <c r="C36" s="301">
        <f>'All products and rates'!O36</f>
        <v>13.5</v>
      </c>
      <c r="D36" s="61">
        <f>'All products and rates'!F36</f>
        <v>15</v>
      </c>
      <c r="E36" s="191" t="str">
        <f>'All products and rates'!G36</f>
        <v>N/A</v>
      </c>
      <c r="F36" s="190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12" x14ac:dyDescent="0.45">
      <c r="A37" s="215" t="str">
        <f>HYPERLINK('All products and rates'!T37,'All products and rates'!A37)</f>
        <v>Garage E</v>
      </c>
      <c r="B37" s="1031"/>
      <c r="C37" s="300">
        <f>'All products and rates'!O37</f>
        <v>14.5</v>
      </c>
      <c r="D37" s="62" t="str">
        <f>'All products and rates'!F37</f>
        <v>N/A</v>
      </c>
      <c r="E37" s="189" t="str">
        <f>'All products and rates'!G37</f>
        <v>N/A</v>
      </c>
      <c r="F37" s="190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12" x14ac:dyDescent="0.45">
      <c r="A38" s="286" t="str">
        <f>HYPERLINK('All products and rates'!T38,'All products and rates'!A38)</f>
        <v>Garage F</v>
      </c>
      <c r="B38" s="1031"/>
      <c r="C38" s="301">
        <f>'All products and rates'!O38</f>
        <v>13.5</v>
      </c>
      <c r="D38" s="61">
        <f>'All products and rates'!F38</f>
        <v>15</v>
      </c>
      <c r="E38" s="194">
        <f>'All products and rates'!G38</f>
        <v>3</v>
      </c>
      <c r="F38" s="190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12" x14ac:dyDescent="0.45">
      <c r="A39" s="419" t="str">
        <f>HYPERLINK('All products and rates'!T39,'All products and rates'!A39)</f>
        <v>Garage G</v>
      </c>
      <c r="B39" s="1031"/>
      <c r="C39" s="92" t="str">
        <f>'All products and rates'!O39</f>
        <v>N/A</v>
      </c>
      <c r="D39" s="62" t="str">
        <f>'All products and rates'!F39</f>
        <v>N/A</v>
      </c>
      <c r="E39" s="189" t="str">
        <f>'All products and rates'!G39</f>
        <v>N/A</v>
      </c>
      <c r="F39" s="193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12" x14ac:dyDescent="0.45">
      <c r="A40" s="286" t="str">
        <f>HYPERLINK('All products and rates'!T40,'All products and rates'!A40)</f>
        <v>Garage K</v>
      </c>
      <c r="B40" s="1031"/>
      <c r="C40" s="301">
        <f>'All products and rates'!O40</f>
        <v>14.5</v>
      </c>
      <c r="D40" s="61">
        <f>'All products and rates'!F40</f>
        <v>15</v>
      </c>
      <c r="E40" s="191" t="str">
        <f>'All products and rates'!G40</f>
        <v>N/A</v>
      </c>
      <c r="F40" s="190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12" x14ac:dyDescent="0.45">
      <c r="A41" s="215" t="str">
        <f>HYPERLINK('All products and rates'!T41,'All products and rates'!A41)</f>
        <v>Lot 10</v>
      </c>
      <c r="B41" s="1031"/>
      <c r="C41" s="300">
        <f>'All products and rates'!O41</f>
        <v>14.5</v>
      </c>
      <c r="D41" s="62">
        <f>'All products and rates'!F41</f>
        <v>15</v>
      </c>
      <c r="E41" s="189" t="str">
        <f>'All products and rates'!G41</f>
        <v>N/A</v>
      </c>
      <c r="F41" s="193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12" x14ac:dyDescent="0.45">
      <c r="A42" s="286" t="str">
        <f>HYPERLINK('All products and rates'!T42,'All products and rates'!A42)</f>
        <v>Lot 20</v>
      </c>
      <c r="B42" s="1031"/>
      <c r="C42" s="301">
        <f>'All products and rates'!O42</f>
        <v>13.5</v>
      </c>
      <c r="D42" s="61" t="str">
        <f>'All products and rates'!F42</f>
        <v>N/A</v>
      </c>
      <c r="E42" s="191" t="str">
        <f>'All products and rates'!G42</f>
        <v>N/A</v>
      </c>
      <c r="F42" s="190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12" x14ac:dyDescent="0.45">
      <c r="A43" s="215" t="str">
        <f>HYPERLINK('All products and rates'!T43,'All products and rates'!A43)</f>
        <v>Lot 30</v>
      </c>
      <c r="B43" s="1031"/>
      <c r="C43" s="300" t="str">
        <f>'All products and rates'!O43</f>
        <v>N/A</v>
      </c>
      <c r="D43" s="62" t="str">
        <f>'All products and rates'!F43</f>
        <v>N/A</v>
      </c>
      <c r="E43" s="189" t="str">
        <f>'All products and rates'!G43</f>
        <v>N/A</v>
      </c>
      <c r="F43" s="193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</row>
    <row r="44" spans="1:12" x14ac:dyDescent="0.45">
      <c r="A44" s="286" t="str">
        <f>HYPERLINK('All products and rates'!T44,'All products and rates'!A44)</f>
        <v>Lot 40</v>
      </c>
      <c r="B44" s="1031"/>
      <c r="C44" s="301">
        <f>'All products and rates'!O44</f>
        <v>11.5</v>
      </c>
      <c r="D44" s="61">
        <f>'All products and rates'!F44</f>
        <v>15</v>
      </c>
      <c r="E44" s="194">
        <f>'All products and rates'!G44</f>
        <v>3</v>
      </c>
      <c r="F44" s="195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  <c r="L44" s="13"/>
    </row>
    <row r="45" spans="1:12" x14ac:dyDescent="0.45">
      <c r="A45" s="215" t="str">
        <f>HYPERLINK('All products and rates'!T45,'All products and rates'!A45)</f>
        <v>Lot 50</v>
      </c>
      <c r="B45" s="1031"/>
      <c r="C45" s="300">
        <f>'All products and rates'!O45</f>
        <v>11.5</v>
      </c>
      <c r="D45" s="62" t="str">
        <f>'All products and rates'!F45</f>
        <v>N/A</v>
      </c>
      <c r="E45" s="189" t="str">
        <f>'All products and rates'!G45</f>
        <v>N/A</v>
      </c>
      <c r="F45" s="193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12" x14ac:dyDescent="0.45">
      <c r="A46" s="286" t="str">
        <f>HYPERLINK('All products and rates'!T46,'All products and rates'!A46)</f>
        <v>Lot 60</v>
      </c>
      <c r="B46" s="1031"/>
      <c r="C46" s="301">
        <f>'All products and rates'!O46</f>
        <v>11.5</v>
      </c>
      <c r="D46" s="61" t="str">
        <f>'All products and rates'!F46</f>
        <v>N/A</v>
      </c>
      <c r="E46" s="191" t="str">
        <f>'All products and rates'!G46</f>
        <v>N/A</v>
      </c>
      <c r="F46" s="190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12" x14ac:dyDescent="0.45">
      <c r="A47" s="215" t="str">
        <f>HYPERLINK('All products and rates'!T47,'All products and rates'!A47)</f>
        <v>Lot 70</v>
      </c>
      <c r="B47" s="1031"/>
      <c r="C47" s="300">
        <f>'All products and rates'!O47</f>
        <v>11.5</v>
      </c>
      <c r="D47" s="62" t="str">
        <f>'All products and rates'!F47</f>
        <v>N/A</v>
      </c>
      <c r="E47" s="189" t="str">
        <f>'All products and rates'!G47</f>
        <v>N/A</v>
      </c>
      <c r="F47" s="193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1032"/>
      <c r="C48" s="357">
        <f>'All products and rates'!O48</f>
        <v>9.5</v>
      </c>
      <c r="D48" s="314">
        <f>'All products and rates'!F48</f>
        <v>15</v>
      </c>
      <c r="E48" s="315" t="str">
        <f>'All products and rates'!G48</f>
        <v>N/A</v>
      </c>
      <c r="F48" s="316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20" t="str">
        <f>HYPERLINK('All products and rates'!T49,'All products and rates'!A49)</f>
        <v>3030 Moody Lot</v>
      </c>
      <c r="B49" s="1033" t="str">
        <f>'All products and rates'!B49</f>
        <v>South Waterfront</v>
      </c>
      <c r="C49" s="358">
        <f>'All products and rates'!O49</f>
        <v>10.5</v>
      </c>
      <c r="D49" s="322">
        <f>'All products and rates'!F49</f>
        <v>12</v>
      </c>
      <c r="E49" s="323">
        <f>'All products and rates'!G49</f>
        <v>3</v>
      </c>
      <c r="F49" s="324">
        <f>'All products and rates'!H49</f>
        <v>15</v>
      </c>
      <c r="G49" s="322" t="str">
        <f>'All products and rates'!P49</f>
        <v>N/A</v>
      </c>
      <c r="H49" s="324" t="str">
        <f>'All products and rates'!Q49</f>
        <v>N/A</v>
      </c>
      <c r="I49" s="325" t="s">
        <v>6</v>
      </c>
    </row>
    <row r="50" spans="1:9" x14ac:dyDescent="0.45">
      <c r="A50" s="216" t="str">
        <f>HYPERLINK('All products and rates'!T50,'All products and rates'!A50)</f>
        <v>3420 Macadam</v>
      </c>
      <c r="B50" s="1031"/>
      <c r="C50" s="301">
        <f>'All products and rates'!O50</f>
        <v>10.5</v>
      </c>
      <c r="D50" s="62" t="str">
        <f>'All products and rates'!F50</f>
        <v>N/A</v>
      </c>
      <c r="E50" s="192" t="str">
        <f>'All products and rates'!G50</f>
        <v>N/A</v>
      </c>
      <c r="F50" s="196" t="str">
        <f>'All products and rates'!H50</f>
        <v>N/A</v>
      </c>
      <c r="G50" s="182" t="str">
        <f>'All products and rates'!P50</f>
        <v>N/A</v>
      </c>
      <c r="H50" s="185" t="str">
        <f>'All products and rates'!Q50</f>
        <v>N/A</v>
      </c>
      <c r="I50" s="186" t="s">
        <v>6</v>
      </c>
    </row>
    <row r="51" spans="1:9" ht="15" hidden="1" customHeight="1" x14ac:dyDescent="0.45">
      <c r="A51" s="216" t="str">
        <f>HYPERLINK('All products and rates'!T51,'All products and rates'!A51)</f>
        <v>Bancroft Lot</v>
      </c>
      <c r="B51" s="1031"/>
      <c r="C51" s="300">
        <f>'All products and rates'!O51</f>
        <v>9.5</v>
      </c>
      <c r="D51" s="62" t="str">
        <f>'All products and rates'!F51</f>
        <v>N/A</v>
      </c>
      <c r="E51" s="192" t="str">
        <f>'All products and rates'!G51</f>
        <v>N/A</v>
      </c>
      <c r="F51" s="196" t="str">
        <f>'All products and rates'!H51</f>
        <v>N/A</v>
      </c>
      <c r="G51" s="182" t="str">
        <f>'All products and rates'!P51</f>
        <v>N/A</v>
      </c>
      <c r="H51" s="185" t="str">
        <f>'All products and rates'!Q51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1031"/>
      <c r="C52" s="92" t="str">
        <f>'All products and rates'!O54</f>
        <v>N/A</v>
      </c>
      <c r="D52" s="62" t="str">
        <f>'All products and rates'!F54</f>
        <v>N/A</v>
      </c>
      <c r="E52" s="192">
        <f>'All products and rates'!G54</f>
        <v>4</v>
      </c>
      <c r="F52" s="196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1031"/>
      <c r="C53" s="300">
        <f>'All products and rates'!O55</f>
        <v>10.5</v>
      </c>
      <c r="D53" s="61" t="str">
        <f>'All products and rates'!F55</f>
        <v>N/A</v>
      </c>
      <c r="E53" s="194">
        <f>'All products and rates'!G55</f>
        <v>3</v>
      </c>
      <c r="F53" s="195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1031"/>
      <c r="C54" s="300">
        <f>'All products and rates'!O56</f>
        <v>10.5</v>
      </c>
      <c r="D54" s="62" t="str">
        <f>'All products and rates'!F56</f>
        <v>N/A</v>
      </c>
      <c r="E54" s="192">
        <f>'All products and rates'!G56</f>
        <v>3</v>
      </c>
      <c r="F54" s="196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1031"/>
      <c r="C55" s="92" t="str">
        <f>'All products and rates'!O57</f>
        <v>N/A</v>
      </c>
      <c r="D55" s="61" t="str">
        <f>'All products and rates'!F57</f>
        <v>N/A</v>
      </c>
      <c r="E55" s="191" t="str">
        <f>'All products and rates'!G57</f>
        <v>N/A</v>
      </c>
      <c r="F55" s="196" t="s">
        <v>6</v>
      </c>
      <c r="G55" s="183" t="str">
        <f>'All products and rates'!P57</f>
        <v>N/A</v>
      </c>
      <c r="H55" s="187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1031"/>
      <c r="C56" s="301">
        <f>'All products and rates'!O58</f>
        <v>10.5</v>
      </c>
      <c r="D56" s="62" t="str">
        <f>'All products and rates'!F58</f>
        <v>N/A</v>
      </c>
      <c r="E56" s="194">
        <f>'All products and rates'!G58</f>
        <v>3</v>
      </c>
      <c r="F56" s="195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1031"/>
      <c r="C57" s="300">
        <f>'All products and rates'!O59</f>
        <v>10.5</v>
      </c>
      <c r="D57" s="61" t="str">
        <f>'All products and rates'!F59</f>
        <v>N/A</v>
      </c>
      <c r="E57" s="192">
        <f>'All products and rates'!G59</f>
        <v>3</v>
      </c>
      <c r="F57" s="196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1031"/>
      <c r="C58" s="301">
        <f>'All products and rates'!O60</f>
        <v>9.5</v>
      </c>
      <c r="D58" s="61">
        <f>'All products and rates'!F60</f>
        <v>12</v>
      </c>
      <c r="E58" s="194">
        <f>'All products and rates'!G60</f>
        <v>3</v>
      </c>
      <c r="F58" s="190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75" t="str">
        <f>HYPERLINK('All products and rates'!T61,'All products and rates'!A61)</f>
        <v>Whitaker Parking Lot</v>
      </c>
      <c r="B59" s="1032"/>
      <c r="C59" s="494">
        <f>'All products and rates'!O61</f>
        <v>11.5</v>
      </c>
      <c r="D59" s="326" t="str">
        <f>'All products and rates'!F61</f>
        <v>N/A</v>
      </c>
      <c r="E59" s="327" t="str">
        <f>'All products and rates'!G61</f>
        <v>N/A</v>
      </c>
      <c r="F59" s="328" t="str">
        <f>'All products and rates'!H61</f>
        <v>N/A</v>
      </c>
      <c r="G59" s="329" t="str">
        <f>'All products and rates'!P61</f>
        <v>N/A</v>
      </c>
      <c r="H59" s="330" t="str">
        <f>'All products and rates'!Q61</f>
        <v>N/A</v>
      </c>
      <c r="I59" s="331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1033" t="str">
        <f>'All products and rates'!B62</f>
        <v>Off Campus</v>
      </c>
      <c r="C60" s="245" t="str">
        <f>'All products and rates'!O62</f>
        <v>N/A</v>
      </c>
      <c r="D60" s="62" t="str">
        <f>'All products and rates'!F62</f>
        <v>N/A</v>
      </c>
      <c r="E60" s="189" t="str">
        <f>'All products and rates'!G62</f>
        <v>N/A</v>
      </c>
      <c r="F60" s="193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1031"/>
      <c r="C61" s="92" t="str">
        <f>'All products and rates'!O64</f>
        <v>N/A</v>
      </c>
      <c r="D61" s="61" t="str">
        <f>'All products and rates'!F64</f>
        <v>N/A</v>
      </c>
      <c r="E61" s="189" t="str">
        <f>'All products and rates'!G64</f>
        <v>non-OHSU</v>
      </c>
      <c r="F61" s="190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1034"/>
      <c r="C62" s="301">
        <f>'All products and rates'!O65</f>
        <v>9.5</v>
      </c>
      <c r="D62" s="481">
        <f>'All products and rates'!F65</f>
        <v>9.5</v>
      </c>
      <c r="E62" s="194">
        <f>'All products and rates'!G65</f>
        <v>2</v>
      </c>
      <c r="F62" s="483">
        <f>'All products and rates'!H65</f>
        <v>9</v>
      </c>
      <c r="G62" s="199" t="s">
        <v>6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1011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1012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  <row r="66" spans="1:9" x14ac:dyDescent="0.45">
      <c r="A66" s="513"/>
      <c r="C66" s="79"/>
      <c r="D66" s="512"/>
    </row>
    <row r="67" spans="1:9" x14ac:dyDescent="0.45">
      <c r="A67" s="513"/>
    </row>
    <row r="68" spans="1:9" x14ac:dyDescent="0.45">
      <c r="A68" s="513"/>
    </row>
  </sheetData>
  <sheetProtection algorithmName="SHA-512" hashValue="XJJbUzK5ePC+EXWkkKRvAlwvxXJkwfyYiJPv0Z1toYZt3nmA2lZgTXEMQJIxHRIhkZT5D1kSMBd/1rpiAlcHdw==" saltValue="wrx66FWbr+iSk0QPWAeeOg==" spinCount="100000" sheet="1" sort="0" autoFilter="0"/>
  <mergeCells count="11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  <mergeCell ref="E29:F29"/>
  </mergeCells>
  <conditionalFormatting sqref="C31:I62">
    <cfRule type="containsText" dxfId="22" priority="1" operator="containsText" text="N/A">
      <formula>NOT(ISERROR(SEARCH("N/A",C31)))</formula>
    </cfRule>
  </conditionalFormatting>
  <hyperlinks>
    <hyperlink ref="C27:C28" r:id="rId1" display="Wage Based Reservations" xr:uid="{794FD948-F915-4A40-B077-11869E989C0A}"/>
  </hyperlinks>
  <pageMargins left="0.25" right="0.25" top="0.44791666666666669" bottom="0.75" header="0.3" footer="0.3"/>
  <pageSetup scale="52" orientation="landscape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F53"/>
  <sheetViews>
    <sheetView showGridLines="0" showRowColHeaders="0" topLeftCell="A15" zoomScale="110" zoomScaleNormal="110" zoomScalePageLayoutView="90" workbookViewId="0">
      <selection activeCell="I21" sqref="I21"/>
    </sheetView>
  </sheetViews>
  <sheetFormatPr defaultRowHeight="14.25" x14ac:dyDescent="0.45"/>
  <cols>
    <col min="1" max="1" width="32.33203125" customWidth="1"/>
    <col min="2" max="2" width="17.19921875" customWidth="1"/>
    <col min="3" max="3" width="20.06640625" customWidth="1"/>
    <col min="4" max="4" width="9.796875" customWidth="1"/>
    <col min="5" max="5" width="12.9296875" customWidth="1"/>
    <col min="6" max="6" width="13.33203125" customWidth="1"/>
  </cols>
  <sheetData>
    <row r="1" spans="1:6" ht="29.25" customHeight="1" x14ac:dyDescent="1">
      <c r="A1" s="1041" t="s">
        <v>108</v>
      </c>
      <c r="B1" s="1041"/>
      <c r="C1" s="1041"/>
      <c r="D1" s="1041"/>
      <c r="E1" s="1041"/>
      <c r="F1" s="1041"/>
    </row>
    <row r="2" spans="1:6" ht="21.75" customHeight="1" x14ac:dyDescent="0.45">
      <c r="A2" s="532"/>
      <c r="B2" s="600" t="s">
        <v>296</v>
      </c>
      <c r="C2" s="599">
        <f ca="1">TODAY()</f>
        <v>45755</v>
      </c>
      <c r="D2" s="540"/>
      <c r="E2" s="78"/>
      <c r="F2" s="78"/>
    </row>
    <row r="3" spans="1:6" x14ac:dyDescent="0.45">
      <c r="A3" t="str">
        <f>'All products and rates'!A4</f>
        <v>Click on each program or product for more information.</v>
      </c>
    </row>
    <row r="4" spans="1:6" ht="25.5" x14ac:dyDescent="0.75">
      <c r="A4" s="9" t="str">
        <f>'All products and rates'!A15</f>
        <v>PUBLIC TRANSIT</v>
      </c>
      <c r="B4" s="6" t="str">
        <f>'All products and rates'!B15</f>
        <v>Where to acquire</v>
      </c>
      <c r="C4" s="6" t="str">
        <f>'All products and rates'!D15</f>
        <v>Eligibility</v>
      </c>
      <c r="D4" s="6" t="str">
        <f>'All products and rates'!F15</f>
        <v>Rate</v>
      </c>
      <c r="E4" s="6" t="str">
        <f>'All products and rates'!J15</f>
        <v>Description</v>
      </c>
      <c r="F4" s="6"/>
    </row>
    <row r="5" spans="1:6" x14ac:dyDescent="0.45">
      <c r="A5" s="471" t="str">
        <f>HYPERLINK('All products and rates'!T17,'All products and rates'!A17)</f>
        <v>C-Tran Express Hop</v>
      </c>
      <c r="B5" s="607" t="str">
        <f>HYPERLINK('All products and rates'!U17,'All products and rates'!B17)</f>
        <v>customer service</v>
      </c>
      <c r="C5" s="554" t="str">
        <f>'All products and rates'!D17</f>
        <v>OHSU badge</v>
      </c>
      <c r="D5" s="555">
        <f>'All products and rates'!F17</f>
        <v>385</v>
      </c>
      <c r="E5" s="605" t="str">
        <f>'All products and rates'!G17</f>
        <v>cost per transit year</v>
      </c>
      <c r="F5" s="548"/>
    </row>
    <row r="6" spans="1:6" x14ac:dyDescent="0.45">
      <c r="A6" s="601" t="str">
        <f>HYPERLINK('All products and rates'!T18,'All products and rates'!A18)</f>
        <v>Portland Aerial Tram</v>
      </c>
      <c r="B6" s="608" t="str">
        <f>HYPERLINK('All products and rates'!U18,'All products and rates'!B18)</f>
        <v>onsite</v>
      </c>
      <c r="C6" s="602" t="str">
        <f>'All products and rates'!D18</f>
        <v>OHSU badge or patient pass</v>
      </c>
      <c r="D6" s="704" t="str">
        <f>'All products and rates'!F18</f>
        <v>free</v>
      </c>
      <c r="E6" s="606" t="str">
        <f>'All products and rates'!G18</f>
        <v>OHSU badge is fare</v>
      </c>
      <c r="F6" s="603"/>
    </row>
    <row r="7" spans="1:6" x14ac:dyDescent="0.45">
      <c r="A7" s="471" t="str">
        <f>HYPERLINK('All products and rates'!T19,'All products and rates'!A19)</f>
        <v>Portland Streetcar</v>
      </c>
      <c r="B7" s="607" t="str">
        <f>HYPERLINK('All products and rates'!U19,'All products and rates'!B19)</f>
        <v>customer service</v>
      </c>
      <c r="C7" s="554" t="str">
        <f>'All products and rates'!D19</f>
        <v>OHSU badge</v>
      </c>
      <c r="D7" s="706" t="str">
        <f>'All products and rates'!F19</f>
        <v>free</v>
      </c>
      <c r="E7" s="605" t="str">
        <f>'All products and rates'!G19</f>
        <v>OHSU badge is fare</v>
      </c>
      <c r="F7" s="230"/>
    </row>
    <row r="8" spans="1:6" x14ac:dyDescent="0.45">
      <c r="A8" s="601" t="str">
        <f>HYPERLINK('All products and rates'!T20,'All products and rates'!A20)</f>
        <v>TriMet Hop</v>
      </c>
      <c r="B8" s="608" t="str">
        <f>HYPERLINK('All products and rates'!U20,'All products and rates'!B20)</f>
        <v>customer service</v>
      </c>
      <c r="C8" s="602" t="str">
        <f>'All products and rates'!D20</f>
        <v>OHSU badge</v>
      </c>
      <c r="D8" s="705">
        <f>'All products and rates'!F20</f>
        <v>50</v>
      </c>
      <c r="E8" s="606" t="str">
        <f>'All products and rates'!G20</f>
        <v>per transit year</v>
      </c>
      <c r="F8" s="603"/>
    </row>
    <row r="9" spans="1:6" x14ac:dyDescent="0.45">
      <c r="A9" s="471" t="str">
        <f>HYPERLINK('All products and rates'!T21,'All products and rates'!A21)</f>
        <v>TriMet Hop: ONA, AFSCME, UA, GRU</v>
      </c>
      <c r="B9" s="607" t="str">
        <f>HYPERLINK('All products and rates'!U21,'All products and rates'!B21)</f>
        <v>customer service</v>
      </c>
      <c r="C9" s="554" t="str">
        <f>'All products and rates'!D21</f>
        <v>OHSU badge</v>
      </c>
      <c r="D9" s="555">
        <f>'All products and rates'!F21</f>
        <v>25</v>
      </c>
      <c r="E9" s="605" t="str">
        <f>'All products and rates'!G21</f>
        <v>per transit year</v>
      </c>
      <c r="F9" s="230"/>
    </row>
    <row r="10" spans="1:6" x14ac:dyDescent="0.45">
      <c r="A10" s="601" t="str">
        <f>HYPERLINK('All products and rates'!T22,'All products and rates'!A22)</f>
        <v>TriMet Hop: Medical Assistant</v>
      </c>
      <c r="B10" s="608" t="str">
        <f>HYPERLINK('All products and rates'!U22,'All products and rates'!B22)</f>
        <v>customer service</v>
      </c>
      <c r="C10" s="602" t="str">
        <f>'All products and rates'!D22</f>
        <v>Medical Assistant</v>
      </c>
      <c r="D10" s="704" t="str">
        <f>'All products and rates'!F22</f>
        <v>free</v>
      </c>
      <c r="E10" s="606" t="str">
        <f>'All products and rates'!G22</f>
        <v>billed to dept</v>
      </c>
      <c r="F10" s="604"/>
    </row>
    <row r="11" spans="1:6" ht="25.5" x14ac:dyDescent="0.75">
      <c r="A11" s="11" t="str">
        <f>HYPERLINK('All products and rates'!T11,'All products and rates'!A11)</f>
        <v>Loaner Bike</v>
      </c>
      <c r="B11" s="518"/>
      <c r="C11" s="120" t="str">
        <f>HYPERLINK('All products and rates'!$T$30,'All products and rates'!$F$29)</f>
        <v>HONK</v>
      </c>
      <c r="D11" s="941" t="s">
        <v>88</v>
      </c>
      <c r="E11" s="966"/>
      <c r="F11" s="263" t="s">
        <v>64</v>
      </c>
    </row>
    <row r="12" spans="1:6" x14ac:dyDescent="0.45">
      <c r="A12" s="4"/>
      <c r="B12" s="4"/>
      <c r="C12" s="74" t="s">
        <v>285</v>
      </c>
      <c r="D12" s="948" t="s">
        <v>72</v>
      </c>
      <c r="E12" s="956"/>
      <c r="F12" s="70"/>
    </row>
    <row r="13" spans="1:6" x14ac:dyDescent="0.45">
      <c r="A13" s="4"/>
      <c r="B13" s="4"/>
      <c r="C13" s="74"/>
      <c r="D13" s="1048" t="s">
        <v>284</v>
      </c>
      <c r="E13" s="1049"/>
      <c r="F13" s="70"/>
    </row>
    <row r="14" spans="1:6" ht="16.149999999999999" thickBot="1" x14ac:dyDescent="0.55000000000000004">
      <c r="A14" s="63" t="str">
        <f>'All products and rates'!A30</f>
        <v>Facility</v>
      </c>
      <c r="B14" s="64" t="str">
        <f>'All products and rates'!B30</f>
        <v>Campus</v>
      </c>
      <c r="C14" s="65" t="str">
        <f>'All products and rates'!F30</f>
        <v>Daily</v>
      </c>
      <c r="D14" s="66" t="s">
        <v>91</v>
      </c>
      <c r="E14" s="66" t="str">
        <f>'All products and rates'!H30</f>
        <v>Daily (5+ hours)</v>
      </c>
      <c r="F14" s="69" t="s">
        <v>176</v>
      </c>
    </row>
    <row r="15" spans="1:6" ht="14.65" thickTop="1" x14ac:dyDescent="0.45">
      <c r="A15" s="284" t="str">
        <f>HYPERLINK('All products and rates'!T31,'All products and rates'!A31)</f>
        <v>Neveh Shalom</v>
      </c>
      <c r="B15" s="609" t="str">
        <f>'All products and rates'!B31</f>
        <v>Marquam Hill via TriMet</v>
      </c>
      <c r="C15" s="197" t="str">
        <f>'All products and rates'!F31</f>
        <v>Free</v>
      </c>
      <c r="D15" s="184" t="str">
        <f>'All products and rates'!G31</f>
        <v>N/A</v>
      </c>
      <c r="E15" s="188" t="str">
        <f>'All products and rates'!H31</f>
        <v>Free</v>
      </c>
      <c r="F15" s="198" t="s">
        <v>32</v>
      </c>
    </row>
    <row r="16" spans="1:6" x14ac:dyDescent="0.45">
      <c r="A16" s="215" t="str">
        <f>HYPERLINK('All products and rates'!T33,'All products and rates'!A33)</f>
        <v>Garage A</v>
      </c>
      <c r="B16" s="1042" t="str">
        <f>'All products and rates'!B33</f>
        <v>Marquam Hill</v>
      </c>
      <c r="C16" s="199" t="str">
        <f>'All products and rates'!F33</f>
        <v>N/A</v>
      </c>
      <c r="D16" s="189" t="str">
        <f>'All products and rates'!G33</f>
        <v>N/A</v>
      </c>
      <c r="E16" s="190" t="str">
        <f>'All products and rates'!H33</f>
        <v>N/A</v>
      </c>
      <c r="F16" s="200" t="s">
        <v>6</v>
      </c>
    </row>
    <row r="17" spans="1:6" x14ac:dyDescent="0.45">
      <c r="A17" s="286" t="str">
        <f>HYPERLINK('All products and rates'!T34,'All products and rates'!A34)</f>
        <v>Garage B</v>
      </c>
      <c r="B17" s="1043"/>
      <c r="C17" s="201" t="str">
        <f>'All products and rates'!F34</f>
        <v>N/A</v>
      </c>
      <c r="D17" s="191" t="str">
        <f>'All products and rates'!G34</f>
        <v>N/A</v>
      </c>
      <c r="E17" s="190" t="str">
        <f>'All products and rates'!H34</f>
        <v>N/A</v>
      </c>
      <c r="F17" s="200" t="s">
        <v>6</v>
      </c>
    </row>
    <row r="18" spans="1:6" x14ac:dyDescent="0.45">
      <c r="A18" s="215" t="str">
        <f>HYPERLINK('All products and rates'!T35,'All products and rates'!A35)</f>
        <v>Garage C</v>
      </c>
      <c r="B18" s="1043"/>
      <c r="C18" s="199" t="str">
        <f>'All products and rates'!F35</f>
        <v>N/A</v>
      </c>
      <c r="D18" s="192">
        <f>'All products and rates'!G35</f>
        <v>3</v>
      </c>
      <c r="E18" s="193" t="str">
        <f>'All products and rates'!H35</f>
        <v>3 hour max</v>
      </c>
      <c r="F18" s="200" t="s">
        <v>6</v>
      </c>
    </row>
    <row r="19" spans="1:6" x14ac:dyDescent="0.45">
      <c r="A19" s="286" t="str">
        <f>HYPERLINK('All products and rates'!T36,'All products and rates'!A36)</f>
        <v>Garage D</v>
      </c>
      <c r="B19" s="1043"/>
      <c r="C19" s="201">
        <f>'All products and rates'!F36</f>
        <v>15</v>
      </c>
      <c r="D19" s="191" t="str">
        <f>'All products and rates'!G36</f>
        <v>N/A</v>
      </c>
      <c r="E19" s="190" t="str">
        <f>'All products and rates'!H36</f>
        <v>N/A</v>
      </c>
      <c r="F19" s="200" t="s">
        <v>6</v>
      </c>
    </row>
    <row r="20" spans="1:6" ht="19.5" customHeight="1" x14ac:dyDescent="0.45">
      <c r="A20" s="215" t="str">
        <f>HYPERLINK('All products and rates'!T37,'All products and rates'!A37)</f>
        <v>Garage E</v>
      </c>
      <c r="B20" s="1043"/>
      <c r="C20" s="199" t="str">
        <f>'All products and rates'!F37</f>
        <v>N/A</v>
      </c>
      <c r="D20" s="189" t="str">
        <f>'All products and rates'!G37</f>
        <v>N/A</v>
      </c>
      <c r="E20" s="190" t="str">
        <f>'All products and rates'!H37</f>
        <v>N/A</v>
      </c>
      <c r="F20" s="200" t="s">
        <v>6</v>
      </c>
    </row>
    <row r="21" spans="1:6" x14ac:dyDescent="0.45">
      <c r="A21" s="286" t="str">
        <f>HYPERLINK('All products and rates'!T38,'All products and rates'!A38)</f>
        <v>Garage F</v>
      </c>
      <c r="B21" s="1043"/>
      <c r="C21" s="201">
        <f>'All products and rates'!F38</f>
        <v>15</v>
      </c>
      <c r="D21" s="194">
        <f>'All products and rates'!G38</f>
        <v>3</v>
      </c>
      <c r="E21" s="190" t="str">
        <f>'All products and rates'!H38</f>
        <v>5 hour max</v>
      </c>
      <c r="F21" s="200" t="s">
        <v>6</v>
      </c>
    </row>
    <row r="22" spans="1:6" x14ac:dyDescent="0.45">
      <c r="A22" s="215" t="str">
        <f>HYPERLINK('All products and rates'!T39,'All products and rates'!A39)</f>
        <v>Garage G</v>
      </c>
      <c r="B22" s="1043"/>
      <c r="C22" s="199" t="str">
        <f>'All products and rates'!F39</f>
        <v>N/A</v>
      </c>
      <c r="D22" s="189" t="str">
        <f>'All products and rates'!G39</f>
        <v>N/A</v>
      </c>
      <c r="E22" s="193" t="str">
        <f>'All products and rates'!H39</f>
        <v>N/A</v>
      </c>
      <c r="F22" s="200" t="s">
        <v>6</v>
      </c>
    </row>
    <row r="23" spans="1:6" x14ac:dyDescent="0.45">
      <c r="A23" s="286" t="str">
        <f>HYPERLINK('All products and rates'!T40,'All products and rates'!A40)</f>
        <v>Garage K</v>
      </c>
      <c r="B23" s="1043"/>
      <c r="C23" s="201">
        <f>'All products and rates'!F40</f>
        <v>15</v>
      </c>
      <c r="D23" s="191" t="str">
        <f>'All products and rates'!G40</f>
        <v>N/A</v>
      </c>
      <c r="E23" s="190" t="str">
        <f>'All products and rates'!H40</f>
        <v>N/A</v>
      </c>
      <c r="F23" s="200" t="s">
        <v>6</v>
      </c>
    </row>
    <row r="24" spans="1:6" x14ac:dyDescent="0.45">
      <c r="A24" s="215" t="str">
        <f>HYPERLINK('All products and rates'!T41,'All products and rates'!A41)</f>
        <v>Lot 10</v>
      </c>
      <c r="B24" s="1043"/>
      <c r="C24" s="199">
        <f>'All products and rates'!F41</f>
        <v>15</v>
      </c>
      <c r="D24" s="189" t="str">
        <f>'All products and rates'!G41</f>
        <v>N/A</v>
      </c>
      <c r="E24" s="193" t="str">
        <f>'All products and rates'!H41</f>
        <v>N/A</v>
      </c>
      <c r="F24" s="200" t="s">
        <v>6</v>
      </c>
    </row>
    <row r="25" spans="1:6" x14ac:dyDescent="0.45">
      <c r="A25" s="286" t="str">
        <f>HYPERLINK('All products and rates'!T42,'All products and rates'!A42)</f>
        <v>Lot 20</v>
      </c>
      <c r="B25" s="1043"/>
      <c r="C25" s="201" t="str">
        <f>'All products and rates'!F42</f>
        <v>N/A</v>
      </c>
      <c r="D25" s="191" t="str">
        <f>'All products and rates'!G42</f>
        <v>N/A</v>
      </c>
      <c r="E25" s="190" t="str">
        <f>'All products and rates'!H42</f>
        <v>N/A</v>
      </c>
      <c r="F25" s="200" t="s">
        <v>6</v>
      </c>
    </row>
    <row r="26" spans="1:6" x14ac:dyDescent="0.45">
      <c r="A26" s="215" t="str">
        <f>HYPERLINK('All products and rates'!T43,'All products and rates'!A43)</f>
        <v>Lot 30</v>
      </c>
      <c r="B26" s="1043"/>
      <c r="C26" s="199" t="str">
        <f>'All products and rates'!F43</f>
        <v>N/A</v>
      </c>
      <c r="D26" s="189" t="str">
        <f>'All products and rates'!G43</f>
        <v>N/A</v>
      </c>
      <c r="E26" s="193" t="str">
        <f>'All products and rates'!H43</f>
        <v>N/A</v>
      </c>
      <c r="F26" s="200" t="s">
        <v>6</v>
      </c>
    </row>
    <row r="27" spans="1:6" x14ac:dyDescent="0.45">
      <c r="A27" s="286" t="str">
        <f>HYPERLINK('All products and rates'!T44,'All products and rates'!A44)</f>
        <v>Lot 40</v>
      </c>
      <c r="B27" s="1043"/>
      <c r="C27" s="201">
        <f>'All products and rates'!F44</f>
        <v>15</v>
      </c>
      <c r="D27" s="194">
        <f>'All products and rates'!G44</f>
        <v>3</v>
      </c>
      <c r="E27" s="195">
        <f>'All products and rates'!H44</f>
        <v>15</v>
      </c>
      <c r="F27" s="200" t="s">
        <v>6</v>
      </c>
    </row>
    <row r="28" spans="1:6" x14ac:dyDescent="0.45">
      <c r="A28" s="215" t="str">
        <f>HYPERLINK('All products and rates'!T45,'All products and rates'!A45)</f>
        <v>Lot 50</v>
      </c>
      <c r="B28" s="1043"/>
      <c r="C28" s="199" t="str">
        <f>'All products and rates'!F45</f>
        <v>N/A</v>
      </c>
      <c r="D28" s="189" t="str">
        <f>'All products and rates'!G45</f>
        <v>N/A</v>
      </c>
      <c r="E28" s="193" t="str">
        <f>'All products and rates'!H45</f>
        <v>N/A</v>
      </c>
      <c r="F28" s="200" t="s">
        <v>6</v>
      </c>
    </row>
    <row r="29" spans="1:6" x14ac:dyDescent="0.45">
      <c r="A29" s="286" t="str">
        <f>HYPERLINK('All products and rates'!T46,'All products and rates'!A46)</f>
        <v>Lot 60</v>
      </c>
      <c r="B29" s="1043"/>
      <c r="C29" s="201" t="str">
        <f>'All products and rates'!F46</f>
        <v>N/A</v>
      </c>
      <c r="D29" s="191" t="str">
        <f>'All products and rates'!G46</f>
        <v>N/A</v>
      </c>
      <c r="E29" s="190" t="str">
        <f>'All products and rates'!H46</f>
        <v>N/A</v>
      </c>
      <c r="F29" s="200" t="s">
        <v>6</v>
      </c>
    </row>
    <row r="30" spans="1:6" x14ac:dyDescent="0.45">
      <c r="A30" s="215" t="str">
        <f>HYPERLINK('All products and rates'!T47,'All products and rates'!A47)</f>
        <v>Lot 70</v>
      </c>
      <c r="B30" s="1043"/>
      <c r="C30" s="199" t="str">
        <f>'All products and rates'!F47</f>
        <v>N/A</v>
      </c>
      <c r="D30" s="189" t="str">
        <f>'All products and rates'!G47</f>
        <v>N/A</v>
      </c>
      <c r="E30" s="193" t="str">
        <f>'All products and rates'!H47</f>
        <v>N/A</v>
      </c>
      <c r="F30" s="200" t="s">
        <v>6</v>
      </c>
    </row>
    <row r="31" spans="1:6" ht="14.65" thickBot="1" x14ac:dyDescent="0.5">
      <c r="A31" s="312" t="str">
        <f>HYPERLINK('All products and rates'!T48,'All products and rates'!A48)</f>
        <v>Lot 90</v>
      </c>
      <c r="B31" s="1043"/>
      <c r="C31" s="461">
        <f>'All products and rates'!F48</f>
        <v>15</v>
      </c>
      <c r="D31" s="315" t="str">
        <f>'All products and rates'!G48</f>
        <v>N/A</v>
      </c>
      <c r="E31" s="316" t="str">
        <f>'All products and rates'!H48</f>
        <v>N/A</v>
      </c>
      <c r="F31" s="462" t="s">
        <v>6</v>
      </c>
    </row>
    <row r="32" spans="1:6" x14ac:dyDescent="0.45">
      <c r="A32" s="463" t="str">
        <f>HYPERLINK('All products and rates'!T49,'All products and rates'!A49)</f>
        <v>3030 Moody Lot</v>
      </c>
      <c r="B32" s="1044" t="str">
        <f>'All products and rates'!B49</f>
        <v>South Waterfront</v>
      </c>
      <c r="C32" s="464">
        <f>'All products and rates'!F49</f>
        <v>12</v>
      </c>
      <c r="D32" s="465">
        <f>'All products and rates'!G49</f>
        <v>3</v>
      </c>
      <c r="E32" s="466">
        <f>'All products and rates'!H49</f>
        <v>15</v>
      </c>
      <c r="F32" s="467" t="s">
        <v>6</v>
      </c>
    </row>
    <row r="33" spans="1:6" x14ac:dyDescent="0.45">
      <c r="A33" s="216" t="str">
        <f>HYPERLINK('All products and rates'!T50,'All products and rates'!A50)</f>
        <v>3420 Macadam</v>
      </c>
      <c r="B33" s="1043"/>
      <c r="C33" s="306" t="str">
        <f>'All products and rates'!F50</f>
        <v>N/A</v>
      </c>
      <c r="D33" s="307" t="str">
        <f>'All products and rates'!G50</f>
        <v>N/A</v>
      </c>
      <c r="E33" s="308" t="str">
        <f>'All products and rates'!H50</f>
        <v>N/A</v>
      </c>
      <c r="F33" s="202">
        <f>'All products and rates'!R50</f>
        <v>106.09</v>
      </c>
    </row>
    <row r="34" spans="1:6" ht="15" hidden="1" customHeight="1" x14ac:dyDescent="0.45">
      <c r="A34" s="215" t="str">
        <f>HYPERLINK('All products and rates'!T38,'All products and rates'!A51)</f>
        <v>Bancroft Lot</v>
      </c>
      <c r="B34" s="1043"/>
      <c r="C34" s="199" t="str">
        <f>'All products and rates'!F51</f>
        <v>N/A</v>
      </c>
      <c r="D34" s="192" t="str">
        <f>'All products and rates'!G51</f>
        <v>N/A</v>
      </c>
      <c r="E34" s="196" t="str">
        <f>'All products and rates'!H51</f>
        <v>N/A</v>
      </c>
      <c r="F34" s="200" t="s">
        <v>6</v>
      </c>
    </row>
    <row r="35" spans="1:6" x14ac:dyDescent="0.45">
      <c r="A35" s="215" t="str">
        <f>HYPERLINK('All products and rates'!T54,'All products and rates'!A54)</f>
        <v>Center for Health and Healing</v>
      </c>
      <c r="B35" s="1043"/>
      <c r="C35" s="306" t="str">
        <f>'All products and rates'!F54</f>
        <v>N/A</v>
      </c>
      <c r="D35" s="192">
        <f>'All products and rates'!G54</f>
        <v>4</v>
      </c>
      <c r="E35" s="196">
        <f>'All products and rates'!H54</f>
        <v>22</v>
      </c>
      <c r="F35" s="309" t="s">
        <v>6</v>
      </c>
    </row>
    <row r="36" spans="1:6" x14ac:dyDescent="0.45">
      <c r="A36" s="216" t="str">
        <f>HYPERLINK('All products and rates'!T55,'All products and rates'!A55)</f>
        <v>Knight Cancer Research Building</v>
      </c>
      <c r="B36" s="1043"/>
      <c r="C36" s="199" t="str">
        <f>'All products and rates'!F55</f>
        <v>N/A</v>
      </c>
      <c r="D36" s="194">
        <f>'All products and rates'!G55</f>
        <v>3</v>
      </c>
      <c r="E36" s="195">
        <f>'All products and rates'!H55</f>
        <v>18</v>
      </c>
      <c r="F36" s="200" t="s">
        <v>6</v>
      </c>
    </row>
    <row r="37" spans="1:6" x14ac:dyDescent="0.45">
      <c r="A37" s="215" t="str">
        <f>HYPERLINK('All products and rates'!T56,'All products and rates'!A56)</f>
        <v>Macadam Warehouse</v>
      </c>
      <c r="B37" s="1043"/>
      <c r="C37" s="306" t="str">
        <f>'All products and rates'!F56</f>
        <v>N/A</v>
      </c>
      <c r="D37" s="192">
        <f>'All products and rates'!G56</f>
        <v>3</v>
      </c>
      <c r="E37" s="196">
        <f>'All products and rates'!H56</f>
        <v>15</v>
      </c>
      <c r="F37" s="309" t="s">
        <v>6</v>
      </c>
    </row>
    <row r="38" spans="1:6" hidden="1" x14ac:dyDescent="0.45">
      <c r="A38" s="216" t="str">
        <f>HYPERLINK('All products and rates'!T57,'All products and rates'!A57)</f>
        <v>RiverPlace</v>
      </c>
      <c r="B38" s="1043"/>
      <c r="C38" s="199" t="str">
        <f>'All products and rates'!F57</f>
        <v>N/A</v>
      </c>
      <c r="D38" s="189" t="str">
        <f>'All products and rates'!G57</f>
        <v>N/A</v>
      </c>
      <c r="E38" s="196" t="s">
        <v>6</v>
      </c>
      <c r="F38" s="202">
        <f>'All products and rates'!R57</f>
        <v>55.7</v>
      </c>
    </row>
    <row r="39" spans="1:6" x14ac:dyDescent="0.45">
      <c r="A39" s="216" t="str">
        <f>HYPERLINK('All products and rates'!T58,'All products and rates'!A58)</f>
        <v>Robertson Life Sciences Building</v>
      </c>
      <c r="B39" s="1043"/>
      <c r="C39" s="306" t="str">
        <f>'All products and rates'!F58</f>
        <v>N/A</v>
      </c>
      <c r="D39" s="194">
        <f>'All products and rates'!G58</f>
        <v>3</v>
      </c>
      <c r="E39" s="195">
        <f>'All products and rates'!H58</f>
        <v>18</v>
      </c>
      <c r="F39" s="309" t="s">
        <v>6</v>
      </c>
    </row>
    <row r="40" spans="1:6" x14ac:dyDescent="0.45">
      <c r="A40" s="215" t="str">
        <f>HYPERLINK('All products and rates'!T59,'All products and rates'!A59)</f>
        <v>Rood Family Pavilion</v>
      </c>
      <c r="B40" s="1043"/>
      <c r="C40" s="199" t="str">
        <f>'All products and rates'!F59</f>
        <v>N/A</v>
      </c>
      <c r="D40" s="192">
        <f>'All products and rates'!G59</f>
        <v>3</v>
      </c>
      <c r="E40" s="196">
        <f>'All products and rates'!H59</f>
        <v>18</v>
      </c>
      <c r="F40" s="200" t="s">
        <v>6</v>
      </c>
    </row>
    <row r="41" spans="1:6" x14ac:dyDescent="0.45">
      <c r="A41" s="216" t="str">
        <f>HYPERLINK('All products and rates'!T60,'All products and rates'!A60)</f>
        <v>Schnitzer Parking Lot</v>
      </c>
      <c r="B41" s="1043"/>
      <c r="C41" s="201">
        <f>'All products and rates'!F60</f>
        <v>12</v>
      </c>
      <c r="D41" s="194">
        <f>'All products and rates'!G60</f>
        <v>3</v>
      </c>
      <c r="E41" s="195">
        <f>'All products and rates'!H60</f>
        <v>13</v>
      </c>
      <c r="F41" s="309" t="s">
        <v>6</v>
      </c>
    </row>
    <row r="42" spans="1:6" ht="14.65" thickBot="1" x14ac:dyDescent="0.5">
      <c r="A42" s="498" t="str">
        <f>HYPERLINK('All products and rates'!T61,'All products and rates'!A61)</f>
        <v>Whitaker Parking Lot</v>
      </c>
      <c r="B42" s="1045"/>
      <c r="C42" s="457" t="str">
        <f>'All products and rates'!F61</f>
        <v>N/A</v>
      </c>
      <c r="D42" s="458" t="str">
        <f>'All products and rates'!G61</f>
        <v>N/A</v>
      </c>
      <c r="E42" s="459" t="str">
        <f>'All products and rates'!H61</f>
        <v>N/A</v>
      </c>
      <c r="F42" s="460" t="s">
        <v>6</v>
      </c>
    </row>
    <row r="43" spans="1:6" x14ac:dyDescent="0.45">
      <c r="A43" s="474" t="str">
        <f>HYPERLINK('All products and rates'!T62,'All products and rates'!A62)</f>
        <v>4th and Clay</v>
      </c>
      <c r="B43" s="1046" t="str">
        <f>'All products and rates'!B62</f>
        <v>Off Campus</v>
      </c>
      <c r="C43" s="306" t="str">
        <f>'All products and rates'!F62</f>
        <v>N/A</v>
      </c>
      <c r="D43" s="310" t="str">
        <f>'All products and rates'!G62</f>
        <v>N/A</v>
      </c>
      <c r="E43" s="311" t="str">
        <f>'All products and rates'!H62</f>
        <v>N/A</v>
      </c>
      <c r="F43" s="497">
        <f>'All products and rates'!R62</f>
        <v>111.24</v>
      </c>
    </row>
    <row r="44" spans="1:6" x14ac:dyDescent="0.45">
      <c r="A44" s="215" t="str">
        <f>HYPERLINK('All products and rates'!T64,'All products and rates'!A64)</f>
        <v>Market Square Building</v>
      </c>
      <c r="B44" s="1046"/>
      <c r="C44" s="199" t="str">
        <f>'All products and rates'!F64</f>
        <v>N/A</v>
      </c>
      <c r="D44" s="189" t="str">
        <f>'All products and rates'!G64</f>
        <v>non-OHSU</v>
      </c>
      <c r="E44" s="193" t="s">
        <v>6</v>
      </c>
      <c r="F44" s="200">
        <f>'All products and rates'!R64</f>
        <v>111.24</v>
      </c>
    </row>
    <row r="45" spans="1:6" x14ac:dyDescent="0.45">
      <c r="A45" s="216" t="str">
        <f>HYPERLINK('All products and rates'!T65,'All products and rates'!A65)</f>
        <v>Marquam Plaza</v>
      </c>
      <c r="B45" s="1047"/>
      <c r="C45" s="495">
        <f>'All products and rates'!F65</f>
        <v>9.5</v>
      </c>
      <c r="D45" s="496">
        <f>'All products and rates'!G65</f>
        <v>2</v>
      </c>
      <c r="E45" s="482">
        <f>'All products and rates'!H65</f>
        <v>9</v>
      </c>
      <c r="F45" s="202">
        <f>'All products and rates'!R65</f>
        <v>106.09</v>
      </c>
    </row>
    <row r="46" spans="1:6" ht="23.25" x14ac:dyDescent="0.7">
      <c r="A46" s="3" t="s">
        <v>164</v>
      </c>
      <c r="B46" s="1"/>
      <c r="C46" s="1"/>
      <c r="D46" s="1"/>
      <c r="E46" s="77"/>
      <c r="F46" s="77"/>
    </row>
    <row r="47" spans="1:6" x14ac:dyDescent="0.45">
      <c r="A47" s="2"/>
      <c r="B47" s="2"/>
      <c r="C47" s="2"/>
      <c r="D47" s="2"/>
      <c r="E47" s="2"/>
      <c r="F47" s="2"/>
    </row>
    <row r="48" spans="1:6" x14ac:dyDescent="0.45">
      <c r="A48" s="147" t="s">
        <v>162</v>
      </c>
      <c r="B48" s="148" t="s">
        <v>47</v>
      </c>
      <c r="C48" s="149"/>
      <c r="D48" s="211" t="str">
        <f>'All products and rates'!F73</f>
        <v>Rate and description</v>
      </c>
      <c r="E48" s="149"/>
      <c r="F48" s="149"/>
    </row>
    <row r="49" spans="1:6" x14ac:dyDescent="0.45">
      <c r="A49" s="216" t="str">
        <f>HYPERLINK('All products and rates'!T74,'All products and rates'!A74)</f>
        <v>Paystation Coupon Code</v>
      </c>
      <c r="B49" s="230" t="str">
        <f>'All products and rates'!B74</f>
        <v>Any available paystation areas</v>
      </c>
      <c r="C49" s="230"/>
      <c r="D49" s="1040" t="str">
        <f>'All products and rates'!F74</f>
        <v>See Paystation rates above in Public</v>
      </c>
      <c r="E49" s="1040"/>
      <c r="F49" s="1040"/>
    </row>
    <row r="50" spans="1:6" x14ac:dyDescent="0.45">
      <c r="A50" s="215" t="str">
        <f>HYPERLINK('All products and rates'!T75,'All products and rates'!A75)</f>
        <v>HONK Guest Reservations</v>
      </c>
      <c r="B50" s="558" t="str">
        <f>'All products and rates'!B75</f>
        <v>Any available facilities on HONK</v>
      </c>
      <c r="C50" s="558"/>
      <c r="D50" s="1038" t="str">
        <f>'All products and rates'!F75</f>
        <v>See rates above in HONK section</v>
      </c>
      <c r="E50" s="1038"/>
      <c r="F50" s="1038"/>
    </row>
    <row r="51" spans="1:6" x14ac:dyDescent="0.45">
      <c r="A51" s="216" t="str">
        <f>HYPERLINK('All products and rates'!T76,'All products and rates'!A76)</f>
        <v>Department Zone Pass</v>
      </c>
      <c r="B51" s="230" t="str">
        <f>'All products and rates'!B76</f>
        <v>See the request form for valid facilities</v>
      </c>
      <c r="C51" s="230"/>
      <c r="D51" s="1040" t="str">
        <f>'All products and rates'!F76</f>
        <v>$165 per pay period</v>
      </c>
      <c r="E51" s="1040"/>
      <c r="F51" s="1040"/>
    </row>
    <row r="52" spans="1:6" x14ac:dyDescent="0.45">
      <c r="A52" s="215" t="str">
        <f>HYPERLINK('All products and rates'!T77,'All products and rates'!A77)</f>
        <v>Department Parking Space</v>
      </c>
      <c r="B52" s="558" t="str">
        <f>'All products and rates'!B77</f>
        <v>Department reserved parking stall</v>
      </c>
      <c r="C52" s="558"/>
      <c r="D52" s="1038" t="str">
        <f>'All products and rates'!F77</f>
        <v>$230.42 per pay period</v>
      </c>
      <c r="E52" s="1038"/>
      <c r="F52" s="1038"/>
    </row>
    <row r="53" spans="1:6" ht="15" customHeight="1" x14ac:dyDescent="0.45">
      <c r="A53" s="216" t="str">
        <f>HYPERLINK('All products and rates'!T78,'All products and rates'!A78)</f>
        <v>Priority</v>
      </c>
      <c r="B53" s="230" t="str">
        <f>'All products and rates'!B78</f>
        <v>Assigned facility subject to availability</v>
      </c>
      <c r="C53" s="230"/>
      <c r="D53" s="1039" t="str">
        <f>'All products and rates'!F78</f>
        <v>$55.33 priority fee per pay period + permit rate (see Restricted)</v>
      </c>
      <c r="E53" s="1040"/>
      <c r="F53" s="1040"/>
    </row>
  </sheetData>
  <sheetProtection algorithmName="SHA-512" hashValue="262S8efGoby5xsfbazf+sG4aQa1IV8oM69c9GgWdcrxjVfJwRepCPc9rIDUCuNfT4IjmOdxpvubJVZ7DQ1UQSw==" saltValue="/1hVqCkhaXgie51ua3rfag==" spinCount="100000" sheet="1" sort="0" autoFilter="0"/>
  <mergeCells count="12">
    <mergeCell ref="A1:F1"/>
    <mergeCell ref="B16:B31"/>
    <mergeCell ref="B32:B42"/>
    <mergeCell ref="B43:B45"/>
    <mergeCell ref="D12:E12"/>
    <mergeCell ref="D13:E13"/>
    <mergeCell ref="D52:F52"/>
    <mergeCell ref="D53:F53"/>
    <mergeCell ref="D11:E11"/>
    <mergeCell ref="D49:F49"/>
    <mergeCell ref="D50:F50"/>
    <mergeCell ref="D51:F51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B5" r:id="rId1" display="Portland Aerial Tram" xr:uid="{4443F38C-AA16-4B6B-9F55-8788CBF87FDB}"/>
    <hyperlink ref="B6" r:id="rId2" display="Portland Aerial Tram" xr:uid="{A7A619BC-3583-4D42-9610-7181898C9D59}"/>
    <hyperlink ref="B7" r:id="rId3" display="Portland Aerial Tram" xr:uid="{0BE6BA32-88FC-4EF0-963F-4A392E398CFA}"/>
    <hyperlink ref="B8" r:id="rId4" display="Portland Aerial Tram" xr:uid="{AE7B464C-22BD-4944-843E-8A0396FCD28A}"/>
    <hyperlink ref="B9" r:id="rId5" display="Portland Aerial Tram" xr:uid="{1436330E-1958-4517-811C-4D3D108380A6}"/>
    <hyperlink ref="B10" r:id="rId6" display="Portland Aerial Tram" xr:uid="{96D24F64-4383-4385-9491-6AADF5E6D282}"/>
    <hyperlink ref="A10" r:id="rId7" display="Portland Aerial Tram" xr:uid="{66CC33C6-144A-42BB-B4DF-8095CCC27FF5}"/>
    <hyperlink ref="A9" r:id="rId8" display="Portland Aerial Tram" xr:uid="{1FDC700F-B5D7-4B5A-97D5-3C5E4D1DF1F4}"/>
    <hyperlink ref="A8" r:id="rId9" display="Portland Aerial Tram" xr:uid="{C0ACB308-D34F-4127-ACC7-C9D8BFE1935B}"/>
    <hyperlink ref="A7" r:id="rId10" display="Portland Aerial Tram" xr:uid="{A2F8BF2E-250A-47BC-893F-99C8C3D8143F}"/>
    <hyperlink ref="A6" r:id="rId11" display="Portland Aerial Tram" xr:uid="{F8A01A9A-D031-4372-A00D-2E52050CFEFE}"/>
    <hyperlink ref="A5" r:id="rId12" display="Portland Aerial Tram" xr:uid="{BB320AA2-12CD-48F5-B7D8-33C07AA070BA}"/>
  </hyperlinks>
  <pageMargins left="0.25" right="0.25" top="0.75" bottom="0.75" header="0.3" footer="0.3"/>
  <pageSetup scale="62" orientation="landscape" horizontalDpi="300" verticalDpi="300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82"/>
  <sheetViews>
    <sheetView showGridLines="0" showRowColHeaders="0" zoomScale="120" zoomScaleNormal="120" zoomScaleSheetLayoutView="120" workbookViewId="0">
      <selection activeCell="N41" sqref="N41"/>
    </sheetView>
  </sheetViews>
  <sheetFormatPr defaultRowHeight="14.25" x14ac:dyDescent="0.45"/>
  <cols>
    <col min="1" max="1" width="30.59765625" customWidth="1"/>
    <col min="2" max="2" width="17.9296875" customWidth="1"/>
    <col min="3" max="3" width="7.59765625" hidden="1" customWidth="1"/>
    <col min="4" max="4" width="14.265625" customWidth="1"/>
    <col min="5" max="5" width="25.33203125" customWidth="1"/>
    <col min="6" max="6" width="7.796875" customWidth="1"/>
    <col min="7" max="7" width="5.06640625" customWidth="1"/>
    <col min="8" max="8" width="8.265625" customWidth="1"/>
    <col min="9" max="9" width="6.796875" customWidth="1"/>
    <col min="10" max="10" width="6.06640625" customWidth="1"/>
    <col min="11" max="11" width="6.73046875" customWidth="1"/>
    <col min="12" max="12" width="7" customWidth="1"/>
    <col min="13" max="13" width="6.59765625" customWidth="1"/>
    <col min="14" max="14" width="6.796875" customWidth="1"/>
    <col min="15" max="15" width="6.59765625" customWidth="1"/>
    <col min="16" max="16" width="6.06640625" customWidth="1"/>
    <col min="17" max="17" width="5.19921875" customWidth="1"/>
    <col min="18" max="18" width="6.9296875" customWidth="1"/>
    <col min="19" max="19" width="7.19921875" customWidth="1"/>
    <col min="20" max="20" width="78.73046875" style="119" hidden="1" customWidth="1"/>
  </cols>
  <sheetData>
    <row r="1" spans="1:20" ht="33.4" x14ac:dyDescent="1">
      <c r="A1" s="1053" t="s">
        <v>183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</row>
    <row r="2" spans="1:20" ht="18" x14ac:dyDescent="0.55000000000000004">
      <c r="A2" s="537" t="s">
        <v>229</v>
      </c>
      <c r="B2" s="1063">
        <f ca="1">TODAY()</f>
        <v>45755</v>
      </c>
      <c r="C2" s="1063"/>
      <c r="D2" s="1063"/>
      <c r="E2" s="13" t="s">
        <v>230</v>
      </c>
      <c r="T2" s="531" t="s">
        <v>185</v>
      </c>
    </row>
    <row r="3" spans="1:20" x14ac:dyDescent="0.45">
      <c r="A3" s="530" t="s">
        <v>227</v>
      </c>
      <c r="B3" s="1064"/>
      <c r="C3" s="1064"/>
      <c r="D3" s="1064"/>
      <c r="E3" s="538" t="s">
        <v>293</v>
      </c>
      <c r="H3" s="13" t="s">
        <v>294</v>
      </c>
      <c r="T3" s="531"/>
    </row>
    <row r="4" spans="1:20" ht="15.75" x14ac:dyDescent="0.5">
      <c r="A4" t="s">
        <v>94</v>
      </c>
      <c r="D4" s="13"/>
      <c r="E4" s="13" t="s">
        <v>95</v>
      </c>
      <c r="F4" s="13"/>
      <c r="T4" s="528" t="s">
        <v>117</v>
      </c>
    </row>
    <row r="5" spans="1:20" ht="23.25" x14ac:dyDescent="0.7">
      <c r="A5" s="911" t="s">
        <v>83</v>
      </c>
      <c r="B5" s="930" t="s">
        <v>67</v>
      </c>
      <c r="C5" s="912"/>
      <c r="D5" s="930" t="s">
        <v>69</v>
      </c>
      <c r="E5" s="913" t="s">
        <v>320</v>
      </c>
      <c r="F5" s="931" t="s">
        <v>68</v>
      </c>
      <c r="G5" s="912"/>
      <c r="H5" s="912"/>
      <c r="I5" s="912"/>
      <c r="J5" s="930" t="s">
        <v>70</v>
      </c>
      <c r="K5" s="912"/>
      <c r="L5" s="912"/>
      <c r="M5" s="912"/>
      <c r="N5" s="912"/>
      <c r="O5" s="912"/>
      <c r="P5" s="912"/>
      <c r="Q5" s="912"/>
      <c r="R5" s="912"/>
      <c r="S5" s="912"/>
      <c r="T5" s="529" t="s">
        <v>289</v>
      </c>
    </row>
    <row r="6" spans="1:20" x14ac:dyDescent="0.45">
      <c r="A6" s="718" t="s">
        <v>234</v>
      </c>
      <c r="B6" s="719" t="s">
        <v>82</v>
      </c>
      <c r="C6" s="720"/>
      <c r="D6" s="715" t="s">
        <v>73</v>
      </c>
      <c r="E6" s="818"/>
      <c r="F6" s="917" t="s">
        <v>308</v>
      </c>
      <c r="G6" s="818"/>
      <c r="H6" s="818"/>
      <c r="I6" s="818"/>
      <c r="J6" s="715" t="s">
        <v>321</v>
      </c>
      <c r="K6" s="819"/>
      <c r="L6" s="819"/>
      <c r="M6" s="819"/>
      <c r="N6" s="819"/>
      <c r="O6" s="819"/>
      <c r="P6" s="819"/>
      <c r="Q6" s="819"/>
      <c r="R6" s="819"/>
      <c r="S6" s="906"/>
      <c r="T6" s="542" t="s">
        <v>134</v>
      </c>
    </row>
    <row r="7" spans="1:20" x14ac:dyDescent="0.45">
      <c r="A7" s="721" t="s">
        <v>311</v>
      </c>
      <c r="B7" s="722" t="s">
        <v>71</v>
      </c>
      <c r="C7" s="723"/>
      <c r="D7" s="724" t="s">
        <v>327</v>
      </c>
      <c r="E7" s="827"/>
      <c r="F7" s="918">
        <v>1.5</v>
      </c>
      <c r="G7" s="820" t="s">
        <v>323</v>
      </c>
      <c r="H7" s="820"/>
      <c r="I7" s="820"/>
      <c r="J7" s="716" t="s">
        <v>326</v>
      </c>
      <c r="K7" s="821"/>
      <c r="L7" s="821"/>
      <c r="M7" s="821"/>
      <c r="N7" s="821"/>
      <c r="O7" s="821"/>
      <c r="P7" s="821"/>
      <c r="Q7" s="821"/>
      <c r="R7" s="821"/>
      <c r="S7" s="822"/>
      <c r="T7" s="209" t="s">
        <v>271</v>
      </c>
    </row>
    <row r="8" spans="1:20" x14ac:dyDescent="0.45">
      <c r="A8" s="725" t="s">
        <v>310</v>
      </c>
      <c r="B8" s="726" t="s">
        <v>71</v>
      </c>
      <c r="C8" s="727"/>
      <c r="D8" s="717" t="s">
        <v>327</v>
      </c>
      <c r="E8" s="823"/>
      <c r="F8" s="919">
        <v>3</v>
      </c>
      <c r="G8" s="823" t="s">
        <v>323</v>
      </c>
      <c r="H8" s="823"/>
      <c r="I8" s="823"/>
      <c r="J8" s="717" t="s">
        <v>326</v>
      </c>
      <c r="K8" s="824"/>
      <c r="L8" s="824"/>
      <c r="M8" s="824"/>
      <c r="N8" s="824"/>
      <c r="O8" s="824"/>
      <c r="P8" s="824"/>
      <c r="Q8" s="824"/>
      <c r="R8" s="824"/>
      <c r="S8" s="825"/>
      <c r="T8" s="209"/>
    </row>
    <row r="9" spans="1:20" x14ac:dyDescent="0.45">
      <c r="A9" s="728" t="s">
        <v>235</v>
      </c>
      <c r="B9" s="729" t="s">
        <v>74</v>
      </c>
      <c r="C9" s="730"/>
      <c r="D9" s="716" t="s">
        <v>317</v>
      </c>
      <c r="E9" s="820"/>
      <c r="F9" s="920" t="s">
        <v>308</v>
      </c>
      <c r="G9" s="820" t="s">
        <v>309</v>
      </c>
      <c r="H9" s="820"/>
      <c r="I9" s="820"/>
      <c r="J9" s="716" t="s">
        <v>338</v>
      </c>
      <c r="K9" s="821"/>
      <c r="L9" s="821"/>
      <c r="M9" s="821"/>
      <c r="N9" s="821"/>
      <c r="O9" s="821"/>
      <c r="P9" s="821"/>
      <c r="Q9" s="821"/>
      <c r="R9" s="821"/>
      <c r="S9" s="822"/>
      <c r="T9" s="229" t="s">
        <v>272</v>
      </c>
    </row>
    <row r="10" spans="1:20" x14ac:dyDescent="0.45">
      <c r="A10" s="725" t="s">
        <v>236</v>
      </c>
      <c r="B10" s="726" t="s">
        <v>74</v>
      </c>
      <c r="C10" s="727"/>
      <c r="D10" s="717" t="s">
        <v>317</v>
      </c>
      <c r="E10" s="823"/>
      <c r="F10" s="921">
        <v>2.31</v>
      </c>
      <c r="G10" s="823" t="s">
        <v>325</v>
      </c>
      <c r="H10" s="823"/>
      <c r="I10" s="823"/>
      <c r="J10" s="717" t="s">
        <v>337</v>
      </c>
      <c r="K10" s="824"/>
      <c r="L10" s="824"/>
      <c r="M10" s="824"/>
      <c r="N10" s="824"/>
      <c r="O10" s="824"/>
      <c r="P10" s="824"/>
      <c r="Q10" s="824"/>
      <c r="R10" s="824"/>
      <c r="S10" s="825"/>
      <c r="T10" s="209" t="s">
        <v>272</v>
      </c>
    </row>
    <row r="11" spans="1:20" x14ac:dyDescent="0.45">
      <c r="A11" s="728" t="s">
        <v>237</v>
      </c>
      <c r="B11" s="729" t="s">
        <v>82</v>
      </c>
      <c r="C11" s="730"/>
      <c r="D11" s="716" t="s">
        <v>318</v>
      </c>
      <c r="E11" s="820"/>
      <c r="F11" s="920" t="s">
        <v>308</v>
      </c>
      <c r="G11" s="820" t="s">
        <v>335</v>
      </c>
      <c r="H11" s="820"/>
      <c r="I11" s="820"/>
      <c r="J11" s="716" t="s">
        <v>353</v>
      </c>
      <c r="K11" s="821"/>
      <c r="L11" s="821"/>
      <c r="M11" s="821"/>
      <c r="N11" s="821"/>
      <c r="O11" s="821"/>
      <c r="P11" s="821"/>
      <c r="Q11" s="821"/>
      <c r="R11" s="821"/>
      <c r="S11" s="822"/>
      <c r="T11" s="229" t="s">
        <v>272</v>
      </c>
    </row>
    <row r="12" spans="1:20" x14ac:dyDescent="0.45">
      <c r="A12" s="725" t="s">
        <v>238</v>
      </c>
      <c r="B12" s="726" t="s">
        <v>82</v>
      </c>
      <c r="C12" s="727"/>
      <c r="D12" s="717" t="s">
        <v>318</v>
      </c>
      <c r="E12" s="823"/>
      <c r="F12" s="922" t="s">
        <v>308</v>
      </c>
      <c r="G12" s="823" t="s">
        <v>336</v>
      </c>
      <c r="H12" s="823"/>
      <c r="I12" s="823"/>
      <c r="J12" s="717" t="s">
        <v>354</v>
      </c>
      <c r="K12" s="824"/>
      <c r="L12" s="824"/>
      <c r="M12" s="824"/>
      <c r="N12" s="824"/>
      <c r="O12" s="824"/>
      <c r="P12" s="824"/>
      <c r="Q12" s="824"/>
      <c r="R12" s="824"/>
      <c r="S12" s="825"/>
      <c r="T12" s="209" t="s">
        <v>272</v>
      </c>
    </row>
    <row r="13" spans="1:20" x14ac:dyDescent="0.45">
      <c r="A13" s="728" t="s">
        <v>239</v>
      </c>
      <c r="B13" s="722" t="s">
        <v>76</v>
      </c>
      <c r="C13" s="730"/>
      <c r="D13" s="716" t="s">
        <v>319</v>
      </c>
      <c r="E13" s="820"/>
      <c r="F13" s="923">
        <v>100</v>
      </c>
      <c r="G13" s="820" t="s">
        <v>334</v>
      </c>
      <c r="H13" s="820"/>
      <c r="I13" s="820"/>
      <c r="J13" s="716" t="s">
        <v>351</v>
      </c>
      <c r="K13" s="821"/>
      <c r="L13" s="821"/>
      <c r="M13" s="821"/>
      <c r="N13" s="821"/>
      <c r="O13" s="821"/>
      <c r="P13" s="821"/>
      <c r="Q13" s="821"/>
      <c r="R13" s="821"/>
      <c r="S13" s="822"/>
      <c r="T13" s="229" t="s">
        <v>272</v>
      </c>
    </row>
    <row r="14" spans="1:20" x14ac:dyDescent="0.45">
      <c r="A14" s="731" t="s">
        <v>240</v>
      </c>
      <c r="B14" s="892" t="s">
        <v>76</v>
      </c>
      <c r="C14" s="893"/>
      <c r="D14" s="894" t="s">
        <v>319</v>
      </c>
      <c r="E14" s="895"/>
      <c r="F14" s="924">
        <v>200</v>
      </c>
      <c r="G14" s="895" t="s">
        <v>334</v>
      </c>
      <c r="H14" s="895"/>
      <c r="I14" s="895"/>
      <c r="J14" s="894" t="s">
        <v>352</v>
      </c>
      <c r="K14" s="896"/>
      <c r="L14" s="896"/>
      <c r="M14" s="896"/>
      <c r="N14" s="896"/>
      <c r="O14" s="896"/>
      <c r="P14" s="896"/>
      <c r="Q14" s="896"/>
      <c r="R14" s="896"/>
      <c r="S14" s="897"/>
      <c r="T14" s="898" t="s">
        <v>272</v>
      </c>
    </row>
    <row r="15" spans="1:20" ht="23.25" x14ac:dyDescent="0.7">
      <c r="A15" s="908" t="s">
        <v>85</v>
      </c>
      <c r="B15" s="932" t="s">
        <v>67</v>
      </c>
      <c r="C15" s="909"/>
      <c r="D15" s="932" t="s">
        <v>69</v>
      </c>
      <c r="E15" s="909"/>
      <c r="F15" s="934" t="s">
        <v>68</v>
      </c>
      <c r="G15" s="909"/>
      <c r="H15" s="909"/>
      <c r="I15" s="909"/>
      <c r="J15" s="932" t="s">
        <v>70</v>
      </c>
      <c r="K15" s="909"/>
      <c r="L15" s="909"/>
      <c r="M15" s="909"/>
      <c r="N15" s="909"/>
      <c r="O15" s="909"/>
      <c r="P15" s="909"/>
      <c r="Q15" s="909"/>
      <c r="R15" s="909"/>
      <c r="S15" s="296"/>
      <c r="T15" s="910" t="s">
        <v>290</v>
      </c>
    </row>
    <row r="16" spans="1:20" x14ac:dyDescent="0.45">
      <c r="A16" s="733" t="s">
        <v>312</v>
      </c>
      <c r="B16" s="734" t="s">
        <v>71</v>
      </c>
      <c r="C16" s="735"/>
      <c r="D16" s="732" t="s">
        <v>327</v>
      </c>
      <c r="E16" s="826"/>
      <c r="F16" s="925">
        <v>1.5</v>
      </c>
      <c r="G16" s="826" t="s">
        <v>323</v>
      </c>
      <c r="H16" s="826"/>
      <c r="I16" s="826"/>
      <c r="J16" s="732" t="s">
        <v>326</v>
      </c>
      <c r="K16" s="830"/>
      <c r="L16" s="830"/>
      <c r="M16" s="830"/>
      <c r="N16" s="830"/>
      <c r="O16" s="830"/>
      <c r="P16" s="830"/>
      <c r="Q16" s="830"/>
      <c r="R16" s="830"/>
      <c r="S16" s="831"/>
      <c r="T16" s="905" t="s">
        <v>271</v>
      </c>
    </row>
    <row r="17" spans="1:21" x14ac:dyDescent="0.45">
      <c r="A17" s="736" t="s">
        <v>233</v>
      </c>
      <c r="B17" s="737" t="s">
        <v>76</v>
      </c>
      <c r="C17" s="727"/>
      <c r="D17" s="717" t="s">
        <v>75</v>
      </c>
      <c r="E17" s="823"/>
      <c r="F17" s="926">
        <v>385</v>
      </c>
      <c r="G17" s="823" t="s">
        <v>324</v>
      </c>
      <c r="H17" s="823"/>
      <c r="I17" s="823"/>
      <c r="J17" s="717" t="s">
        <v>333</v>
      </c>
      <c r="K17" s="824"/>
      <c r="L17" s="824"/>
      <c r="M17" s="824"/>
      <c r="N17" s="824"/>
      <c r="O17" s="824"/>
      <c r="P17" s="824"/>
      <c r="Q17" s="824"/>
      <c r="R17" s="824"/>
      <c r="S17" s="825"/>
      <c r="T17" s="208" t="s">
        <v>273</v>
      </c>
    </row>
    <row r="18" spans="1:21" x14ac:dyDescent="0.45">
      <c r="A18" s="721" t="s">
        <v>44</v>
      </c>
      <c r="B18" s="722" t="s">
        <v>72</v>
      </c>
      <c r="C18" s="723"/>
      <c r="D18" s="724" t="s">
        <v>328</v>
      </c>
      <c r="E18" s="827"/>
      <c r="F18" s="920" t="s">
        <v>308</v>
      </c>
      <c r="G18" s="827" t="s">
        <v>330</v>
      </c>
      <c r="H18" s="827"/>
      <c r="I18" s="827"/>
      <c r="J18" s="724" t="s">
        <v>339</v>
      </c>
      <c r="K18" s="828"/>
      <c r="L18" s="828"/>
      <c r="M18" s="828"/>
      <c r="N18" s="828"/>
      <c r="O18" s="828"/>
      <c r="P18" s="828"/>
      <c r="Q18" s="828"/>
      <c r="R18" s="828"/>
      <c r="S18" s="829"/>
      <c r="T18" s="140" t="s">
        <v>273</v>
      </c>
    </row>
    <row r="19" spans="1:21" x14ac:dyDescent="0.45">
      <c r="A19" s="736" t="s">
        <v>45</v>
      </c>
      <c r="B19" s="737" t="s">
        <v>76</v>
      </c>
      <c r="C19" s="727"/>
      <c r="D19" s="717" t="s">
        <v>75</v>
      </c>
      <c r="E19" s="832"/>
      <c r="F19" s="922" t="s">
        <v>308</v>
      </c>
      <c r="G19" s="823" t="s">
        <v>330</v>
      </c>
      <c r="H19" s="823"/>
      <c r="I19" s="823"/>
      <c r="J19" s="717" t="s">
        <v>332</v>
      </c>
      <c r="K19" s="824"/>
      <c r="L19" s="824"/>
      <c r="M19" s="824"/>
      <c r="N19" s="824"/>
      <c r="O19" s="824"/>
      <c r="P19" s="824"/>
      <c r="Q19" s="824"/>
      <c r="R19" s="824"/>
      <c r="S19" s="825"/>
      <c r="T19" s="208" t="s">
        <v>273</v>
      </c>
    </row>
    <row r="20" spans="1:21" x14ac:dyDescent="0.45">
      <c r="A20" s="721" t="s">
        <v>231</v>
      </c>
      <c r="B20" s="722" t="s">
        <v>76</v>
      </c>
      <c r="C20" s="723"/>
      <c r="D20" s="724" t="s">
        <v>75</v>
      </c>
      <c r="E20" s="827"/>
      <c r="F20" s="927">
        <v>50</v>
      </c>
      <c r="G20" s="827" t="s">
        <v>313</v>
      </c>
      <c r="H20" s="827"/>
      <c r="I20" s="827"/>
      <c r="J20" s="724" t="s">
        <v>331</v>
      </c>
      <c r="K20" s="828"/>
      <c r="L20" s="828"/>
      <c r="M20" s="828"/>
      <c r="N20" s="828"/>
      <c r="O20" s="828"/>
      <c r="P20" s="828"/>
      <c r="Q20" s="828"/>
      <c r="R20" s="828"/>
      <c r="S20" s="829"/>
      <c r="T20" s="210" t="s">
        <v>273</v>
      </c>
    </row>
    <row r="21" spans="1:21" x14ac:dyDescent="0.45">
      <c r="A21" s="736" t="s">
        <v>248</v>
      </c>
      <c r="B21" s="737" t="s">
        <v>76</v>
      </c>
      <c r="C21" s="727"/>
      <c r="D21" s="717" t="s">
        <v>75</v>
      </c>
      <c r="E21" s="823"/>
      <c r="F21" s="926">
        <v>25</v>
      </c>
      <c r="G21" s="823" t="s">
        <v>313</v>
      </c>
      <c r="H21" s="823"/>
      <c r="I21" s="823"/>
      <c r="J21" s="717" t="s">
        <v>331</v>
      </c>
      <c r="K21" s="824"/>
      <c r="L21" s="824"/>
      <c r="M21" s="824"/>
      <c r="N21" s="824"/>
      <c r="O21" s="824"/>
      <c r="P21" s="824"/>
      <c r="Q21" s="824"/>
      <c r="R21" s="824"/>
      <c r="S21" s="825"/>
      <c r="T21" s="208" t="s">
        <v>273</v>
      </c>
    </row>
    <row r="22" spans="1:21" x14ac:dyDescent="0.45">
      <c r="A22" s="738" t="s">
        <v>232</v>
      </c>
      <c r="B22" s="899" t="s">
        <v>76</v>
      </c>
      <c r="C22" s="900"/>
      <c r="D22" s="901" t="s">
        <v>78</v>
      </c>
      <c r="E22" s="902"/>
      <c r="F22" s="928" t="s">
        <v>308</v>
      </c>
      <c r="G22" s="902" t="s">
        <v>341</v>
      </c>
      <c r="H22" s="902"/>
      <c r="I22" s="902"/>
      <c r="J22" s="901" t="s">
        <v>331</v>
      </c>
      <c r="K22" s="903"/>
      <c r="L22" s="903"/>
      <c r="M22" s="903"/>
      <c r="N22" s="903"/>
      <c r="O22" s="903"/>
      <c r="P22" s="903"/>
      <c r="Q22" s="903"/>
      <c r="R22" s="903"/>
      <c r="S22" s="904"/>
      <c r="T22" s="210" t="s">
        <v>273</v>
      </c>
    </row>
    <row r="23" spans="1:21" ht="23.25" x14ac:dyDescent="0.7">
      <c r="A23" s="914" t="s">
        <v>84</v>
      </c>
      <c r="B23" s="933" t="s">
        <v>67</v>
      </c>
      <c r="C23" s="915"/>
      <c r="D23" s="933" t="s">
        <v>69</v>
      </c>
      <c r="E23" s="915"/>
      <c r="F23" s="935" t="s">
        <v>68</v>
      </c>
      <c r="G23" s="915"/>
      <c r="H23" s="915"/>
      <c r="I23" s="915"/>
      <c r="J23" s="933" t="s">
        <v>70</v>
      </c>
      <c r="K23" s="915"/>
      <c r="L23" s="915"/>
      <c r="M23" s="915"/>
      <c r="N23" s="915"/>
      <c r="O23" s="915"/>
      <c r="P23" s="915"/>
      <c r="Q23" s="915"/>
      <c r="R23" s="915"/>
      <c r="S23" s="297"/>
      <c r="T23" s="916" t="s">
        <v>291</v>
      </c>
    </row>
    <row r="24" spans="1:21" x14ac:dyDescent="0.45">
      <c r="A24" s="733" t="s">
        <v>270</v>
      </c>
      <c r="B24" s="734" t="s">
        <v>269</v>
      </c>
      <c r="C24" s="735"/>
      <c r="D24" s="732" t="s">
        <v>322</v>
      </c>
      <c r="E24" s="826"/>
      <c r="F24" s="929">
        <v>3</v>
      </c>
      <c r="G24" s="826" t="s">
        <v>329</v>
      </c>
      <c r="H24" s="826"/>
      <c r="I24" s="826"/>
      <c r="J24" s="732" t="s">
        <v>350</v>
      </c>
      <c r="K24" s="830"/>
      <c r="L24" s="830"/>
      <c r="M24" s="830"/>
      <c r="N24" s="830"/>
      <c r="O24" s="830"/>
      <c r="P24" s="830"/>
      <c r="Q24" s="830"/>
      <c r="R24" s="830"/>
      <c r="S24" s="831"/>
      <c r="T24" s="907" t="s">
        <v>274</v>
      </c>
    </row>
    <row r="25" spans="1:21" x14ac:dyDescent="0.45">
      <c r="A25" s="736" t="s">
        <v>46</v>
      </c>
      <c r="B25" s="726" t="s">
        <v>71</v>
      </c>
      <c r="C25" s="727"/>
      <c r="D25" s="717" t="s">
        <v>182</v>
      </c>
      <c r="E25" s="823"/>
      <c r="F25" s="922" t="s">
        <v>308</v>
      </c>
      <c r="G25" s="823" t="s">
        <v>314</v>
      </c>
      <c r="H25" s="823"/>
      <c r="I25" s="823"/>
      <c r="J25" s="717" t="s">
        <v>203</v>
      </c>
      <c r="K25" s="824"/>
      <c r="L25" s="824"/>
      <c r="M25" s="824"/>
      <c r="N25" s="824"/>
      <c r="O25" s="824"/>
      <c r="P25" s="824"/>
      <c r="Q25" s="824"/>
      <c r="R25" s="824"/>
      <c r="S25" s="825"/>
      <c r="T25" s="207" t="s">
        <v>275</v>
      </c>
    </row>
    <row r="26" spans="1:21" x14ac:dyDescent="0.45">
      <c r="A26" s="739" t="s">
        <v>81</v>
      </c>
      <c r="B26" s="722" t="s">
        <v>80</v>
      </c>
      <c r="C26" s="723"/>
      <c r="D26" s="724" t="s">
        <v>316</v>
      </c>
      <c r="E26" s="827"/>
      <c r="F26" s="923">
        <v>20</v>
      </c>
      <c r="G26" s="827" t="s">
        <v>315</v>
      </c>
      <c r="H26" s="827"/>
      <c r="I26" s="827"/>
      <c r="J26" s="724" t="s">
        <v>307</v>
      </c>
      <c r="K26" s="828"/>
      <c r="L26" s="828"/>
      <c r="M26" s="828"/>
      <c r="N26" s="828"/>
      <c r="O26" s="828"/>
      <c r="P26" s="828"/>
      <c r="Q26" s="828"/>
      <c r="R26" s="828"/>
      <c r="S26" s="829"/>
      <c r="T26" s="140" t="s">
        <v>276</v>
      </c>
    </row>
    <row r="27" spans="1:21" ht="6.4" customHeight="1" x14ac:dyDescent="0.45">
      <c r="A27" s="543"/>
      <c r="B27" s="542"/>
      <c r="C27" s="544"/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2"/>
    </row>
    <row r="28" spans="1:21" s="57" customFormat="1" ht="28.15" customHeight="1" x14ac:dyDescent="0.55000000000000004">
      <c r="A28" s="620" t="s">
        <v>163</v>
      </c>
      <c r="B28" s="621"/>
      <c r="C28" s="621"/>
      <c r="D28" s="621"/>
      <c r="E28" s="622" t="s">
        <v>204</v>
      </c>
      <c r="F28" s="623" t="s">
        <v>205</v>
      </c>
      <c r="G28" s="621"/>
      <c r="H28" s="624"/>
      <c r="I28" s="620" t="s">
        <v>286</v>
      </c>
      <c r="J28" s="621"/>
      <c r="K28" s="621"/>
      <c r="L28" s="621"/>
      <c r="M28" s="621"/>
      <c r="N28" s="621"/>
      <c r="O28" s="621"/>
      <c r="P28" s="623" t="s">
        <v>90</v>
      </c>
      <c r="Q28" s="624"/>
      <c r="R28" s="621" t="s">
        <v>87</v>
      </c>
      <c r="S28" s="135"/>
      <c r="T28" s="702" t="s">
        <v>292</v>
      </c>
      <c r="U28"/>
    </row>
    <row r="29" spans="1:21" ht="42" customHeight="1" x14ac:dyDescent="0.45">
      <c r="A29" s="633" t="s">
        <v>283</v>
      </c>
      <c r="B29" s="634">
        <f>SUM(S35*26)</f>
        <v>3213.6</v>
      </c>
      <c r="C29" s="1061"/>
      <c r="D29" s="1062"/>
      <c r="E29" s="137"/>
      <c r="F29" s="617" t="s">
        <v>287</v>
      </c>
      <c r="G29" s="618" t="s">
        <v>88</v>
      </c>
      <c r="H29" s="619"/>
      <c r="I29" s="615" t="s">
        <v>355</v>
      </c>
      <c r="J29" s="615" t="s">
        <v>297</v>
      </c>
      <c r="K29" s="615" t="s">
        <v>298</v>
      </c>
      <c r="L29" s="615" t="s">
        <v>299</v>
      </c>
      <c r="M29" s="615" t="s">
        <v>300</v>
      </c>
      <c r="N29" s="615" t="s">
        <v>301</v>
      </c>
      <c r="O29" s="615" t="s">
        <v>302</v>
      </c>
      <c r="P29" s="1054" t="s">
        <v>0</v>
      </c>
      <c r="Q29" s="1055"/>
      <c r="R29" s="616" t="s">
        <v>176</v>
      </c>
      <c r="S29" s="625"/>
      <c r="T29" s="703" t="s">
        <v>349</v>
      </c>
    </row>
    <row r="30" spans="1:21" s="117" customFormat="1" ht="26.25" customHeight="1" thickBot="1" x14ac:dyDescent="0.5">
      <c r="A30" s="635" t="s">
        <v>2</v>
      </c>
      <c r="B30" s="626" t="s">
        <v>1</v>
      </c>
      <c r="C30" s="636" t="s">
        <v>86</v>
      </c>
      <c r="D30" s="636" t="s">
        <v>47</v>
      </c>
      <c r="E30" s="626" t="s">
        <v>180</v>
      </c>
      <c r="F30" s="610" t="s">
        <v>92</v>
      </c>
      <c r="G30" s="611" t="s">
        <v>91</v>
      </c>
      <c r="H30" s="610" t="s">
        <v>181</v>
      </c>
      <c r="I30" s="626" t="s">
        <v>48</v>
      </c>
      <c r="J30" s="626" t="s">
        <v>49</v>
      </c>
      <c r="K30" s="626" t="s">
        <v>50</v>
      </c>
      <c r="L30" s="626" t="s">
        <v>51</v>
      </c>
      <c r="M30" s="626" t="s">
        <v>52</v>
      </c>
      <c r="N30" s="626" t="s">
        <v>53</v>
      </c>
      <c r="O30" s="626" t="s">
        <v>54</v>
      </c>
      <c r="P30" s="612" t="s">
        <v>3</v>
      </c>
      <c r="Q30" s="613" t="s">
        <v>4</v>
      </c>
      <c r="R30" s="614" t="s">
        <v>258</v>
      </c>
      <c r="S30" s="614" t="s">
        <v>259</v>
      </c>
      <c r="T30" s="541" t="s">
        <v>288</v>
      </c>
    </row>
    <row r="31" spans="1:21" ht="18" customHeight="1" thickTop="1" x14ac:dyDescent="0.45">
      <c r="A31" s="740" t="s">
        <v>42</v>
      </c>
      <c r="B31" s="741" t="s">
        <v>97</v>
      </c>
      <c r="C31" s="742" t="s">
        <v>55</v>
      </c>
      <c r="D31" s="742" t="s">
        <v>64</v>
      </c>
      <c r="E31" s="837" t="s">
        <v>6</v>
      </c>
      <c r="F31" s="743" t="s">
        <v>32</v>
      </c>
      <c r="G31" s="838" t="s">
        <v>6</v>
      </c>
      <c r="H31" s="743" t="s">
        <v>32</v>
      </c>
      <c r="I31" s="745" t="s">
        <v>32</v>
      </c>
      <c r="J31" s="745" t="s">
        <v>32</v>
      </c>
      <c r="K31" s="745" t="s">
        <v>32</v>
      </c>
      <c r="L31" s="745" t="s">
        <v>32</v>
      </c>
      <c r="M31" s="745" t="s">
        <v>32</v>
      </c>
      <c r="N31" s="745" t="s">
        <v>32</v>
      </c>
      <c r="O31" s="745" t="s">
        <v>32</v>
      </c>
      <c r="P31" s="838" t="s">
        <v>6</v>
      </c>
      <c r="Q31" s="838" t="s">
        <v>6</v>
      </c>
      <c r="R31" s="745" t="s">
        <v>32</v>
      </c>
      <c r="S31" s="746" t="s">
        <v>32</v>
      </c>
      <c r="T31" s="231" t="s">
        <v>277</v>
      </c>
    </row>
    <row r="32" spans="1:21" ht="15" x14ac:dyDescent="0.45">
      <c r="A32" s="747" t="s">
        <v>11</v>
      </c>
      <c r="B32" s="748" t="s">
        <v>249</v>
      </c>
      <c r="C32" s="749" t="s">
        <v>241</v>
      </c>
      <c r="D32" s="727" t="s">
        <v>241</v>
      </c>
      <c r="E32" s="744" t="s">
        <v>6</v>
      </c>
      <c r="F32" s="841" t="s">
        <v>6</v>
      </c>
      <c r="G32" s="839" t="s">
        <v>6</v>
      </c>
      <c r="H32" s="841" t="s">
        <v>6</v>
      </c>
      <c r="I32" s="751">
        <v>3</v>
      </c>
      <c r="J32" s="751">
        <v>3</v>
      </c>
      <c r="K32" s="751">
        <v>3</v>
      </c>
      <c r="L32" s="751">
        <v>3</v>
      </c>
      <c r="M32" s="751">
        <v>4</v>
      </c>
      <c r="N32" s="751">
        <v>4</v>
      </c>
      <c r="O32" s="751">
        <v>4</v>
      </c>
      <c r="P32" s="839" t="s">
        <v>6</v>
      </c>
      <c r="Q32" s="839" t="s">
        <v>6</v>
      </c>
      <c r="R32" s="752" t="s">
        <v>6</v>
      </c>
      <c r="S32" s="753" t="s">
        <v>6</v>
      </c>
      <c r="T32" s="278" t="s">
        <v>250</v>
      </c>
    </row>
    <row r="33" spans="1:20" x14ac:dyDescent="0.45">
      <c r="A33" s="754" t="s">
        <v>12</v>
      </c>
      <c r="B33" s="1051" t="s">
        <v>10</v>
      </c>
      <c r="C33" s="755" t="s">
        <v>58</v>
      </c>
      <c r="D33" s="755" t="s">
        <v>59</v>
      </c>
      <c r="E33" s="755" t="s">
        <v>14</v>
      </c>
      <c r="F33" s="838" t="s">
        <v>6</v>
      </c>
      <c r="G33" s="838" t="s">
        <v>6</v>
      </c>
      <c r="H33" s="838" t="s">
        <v>6</v>
      </c>
      <c r="I33" s="756" t="s">
        <v>13</v>
      </c>
      <c r="J33" s="750">
        <v>9</v>
      </c>
      <c r="K33" s="750">
        <v>10</v>
      </c>
      <c r="L33" s="750">
        <v>11</v>
      </c>
      <c r="M33" s="750">
        <v>12</v>
      </c>
      <c r="N33" s="756">
        <v>13.5</v>
      </c>
      <c r="O33" s="756">
        <v>14.5</v>
      </c>
      <c r="P33" s="838" t="s">
        <v>6</v>
      </c>
      <c r="Q33" s="838" t="s">
        <v>6</v>
      </c>
      <c r="R33" s="756">
        <v>106.09</v>
      </c>
      <c r="S33" s="757">
        <v>123.6</v>
      </c>
      <c r="T33" s="203" t="s">
        <v>118</v>
      </c>
    </row>
    <row r="34" spans="1:20" x14ac:dyDescent="0.45">
      <c r="A34" s="758" t="s">
        <v>14</v>
      </c>
      <c r="B34" s="1051"/>
      <c r="C34" s="749" t="s">
        <v>58</v>
      </c>
      <c r="D34" s="749" t="s">
        <v>15</v>
      </c>
      <c r="E34" s="749" t="s">
        <v>360</v>
      </c>
      <c r="F34" s="843" t="s">
        <v>6</v>
      </c>
      <c r="G34" s="840" t="s">
        <v>6</v>
      </c>
      <c r="H34" s="840" t="s">
        <v>6</v>
      </c>
      <c r="I34" s="752" t="s">
        <v>6</v>
      </c>
      <c r="J34" s="751" t="s">
        <v>6</v>
      </c>
      <c r="K34" s="751" t="s">
        <v>6</v>
      </c>
      <c r="L34" s="751" t="s">
        <v>6</v>
      </c>
      <c r="M34" s="751" t="s">
        <v>6</v>
      </c>
      <c r="N34" s="752" t="s">
        <v>6</v>
      </c>
      <c r="O34" s="752" t="s">
        <v>6</v>
      </c>
      <c r="P34" s="840" t="s">
        <v>6</v>
      </c>
      <c r="Q34" s="840" t="s">
        <v>6</v>
      </c>
      <c r="R34" s="752" t="s">
        <v>6</v>
      </c>
      <c r="S34" s="753" t="s">
        <v>6</v>
      </c>
      <c r="T34" s="206" t="s">
        <v>207</v>
      </c>
    </row>
    <row r="35" spans="1:20" x14ac:dyDescent="0.45">
      <c r="A35" s="754" t="s">
        <v>16</v>
      </c>
      <c r="B35" s="1051"/>
      <c r="C35" s="755" t="s">
        <v>58</v>
      </c>
      <c r="D35" s="755" t="s">
        <v>59</v>
      </c>
      <c r="E35" s="755" t="s">
        <v>178</v>
      </c>
      <c r="F35" s="744" t="s">
        <v>6</v>
      </c>
      <c r="G35" s="750">
        <v>3</v>
      </c>
      <c r="H35" s="750" t="s">
        <v>219</v>
      </c>
      <c r="I35" s="750">
        <v>8</v>
      </c>
      <c r="J35" s="750">
        <v>9</v>
      </c>
      <c r="K35" s="750">
        <v>10</v>
      </c>
      <c r="L35" s="750">
        <v>11</v>
      </c>
      <c r="M35" s="750">
        <v>12</v>
      </c>
      <c r="N35" s="756">
        <v>13.5</v>
      </c>
      <c r="O35" s="756">
        <v>14.5</v>
      </c>
      <c r="P35" s="756">
        <v>16.5</v>
      </c>
      <c r="Q35" s="750">
        <v>7</v>
      </c>
      <c r="R35" s="756">
        <v>106.09</v>
      </c>
      <c r="S35" s="757">
        <v>123.6</v>
      </c>
      <c r="T35" s="203" t="s">
        <v>119</v>
      </c>
    </row>
    <row r="36" spans="1:20" x14ac:dyDescent="0.45">
      <c r="A36" s="758" t="s">
        <v>17</v>
      </c>
      <c r="B36" s="1051"/>
      <c r="C36" s="749" t="s">
        <v>58</v>
      </c>
      <c r="D36" s="749" t="s">
        <v>62</v>
      </c>
      <c r="E36" s="749" t="s">
        <v>361</v>
      </c>
      <c r="F36" s="751">
        <v>15</v>
      </c>
      <c r="G36" s="841" t="s">
        <v>6</v>
      </c>
      <c r="H36" s="841" t="s">
        <v>6</v>
      </c>
      <c r="I36" s="751">
        <v>7</v>
      </c>
      <c r="J36" s="751">
        <v>8</v>
      </c>
      <c r="K36" s="751">
        <v>9</v>
      </c>
      <c r="L36" s="751">
        <v>10</v>
      </c>
      <c r="M36" s="751">
        <v>11</v>
      </c>
      <c r="N36" s="752">
        <v>12.5</v>
      </c>
      <c r="O36" s="752">
        <v>13.5</v>
      </c>
      <c r="P36" s="752">
        <v>16.5</v>
      </c>
      <c r="Q36" s="751">
        <v>7</v>
      </c>
      <c r="R36" s="752">
        <v>95.48</v>
      </c>
      <c r="S36" s="753">
        <v>111.24</v>
      </c>
      <c r="T36" s="205" t="s">
        <v>120</v>
      </c>
    </row>
    <row r="37" spans="1:20" x14ac:dyDescent="0.45">
      <c r="A37" s="754" t="s">
        <v>19</v>
      </c>
      <c r="B37" s="1051"/>
      <c r="C37" s="755" t="s">
        <v>58</v>
      </c>
      <c r="D37" s="755" t="s">
        <v>59</v>
      </c>
      <c r="E37" s="755" t="s">
        <v>179</v>
      </c>
      <c r="F37" s="750" t="s">
        <v>6</v>
      </c>
      <c r="G37" s="744" t="s">
        <v>6</v>
      </c>
      <c r="H37" s="744" t="s">
        <v>6</v>
      </c>
      <c r="I37" s="750">
        <v>8</v>
      </c>
      <c r="J37" s="750">
        <v>9</v>
      </c>
      <c r="K37" s="750">
        <v>10</v>
      </c>
      <c r="L37" s="750">
        <v>11</v>
      </c>
      <c r="M37" s="750">
        <v>12</v>
      </c>
      <c r="N37" s="756">
        <v>13.5</v>
      </c>
      <c r="O37" s="756">
        <v>14.5</v>
      </c>
      <c r="P37" s="860" t="s">
        <v>6</v>
      </c>
      <c r="Q37" s="842" t="s">
        <v>6</v>
      </c>
      <c r="R37" s="756" t="s">
        <v>6</v>
      </c>
      <c r="S37" s="757" t="s">
        <v>6</v>
      </c>
      <c r="T37" s="203" t="s">
        <v>121</v>
      </c>
    </row>
    <row r="38" spans="1:20" x14ac:dyDescent="0.45">
      <c r="A38" s="758" t="s">
        <v>20</v>
      </c>
      <c r="B38" s="1051"/>
      <c r="C38" s="749" t="s">
        <v>58</v>
      </c>
      <c r="D38" s="749" t="s">
        <v>62</v>
      </c>
      <c r="E38" s="749" t="s">
        <v>197</v>
      </c>
      <c r="F38" s="751">
        <v>15</v>
      </c>
      <c r="G38" s="751">
        <v>3</v>
      </c>
      <c r="H38" s="751" t="s">
        <v>196</v>
      </c>
      <c r="I38" s="752" t="s">
        <v>18</v>
      </c>
      <c r="J38" s="751">
        <v>8</v>
      </c>
      <c r="K38" s="751">
        <v>9</v>
      </c>
      <c r="L38" s="751" t="s">
        <v>60</v>
      </c>
      <c r="M38" s="751" t="s">
        <v>61</v>
      </c>
      <c r="N38" s="752">
        <v>12.5</v>
      </c>
      <c r="O38" s="752">
        <v>13.5</v>
      </c>
      <c r="P38" s="850" t="s">
        <v>6</v>
      </c>
      <c r="Q38" s="839" t="s">
        <v>6</v>
      </c>
      <c r="R38" s="752">
        <v>95.48</v>
      </c>
      <c r="S38" s="753">
        <v>111.24</v>
      </c>
      <c r="T38" s="205" t="s">
        <v>122</v>
      </c>
    </row>
    <row r="39" spans="1:20" x14ac:dyDescent="0.45">
      <c r="A39" s="754" t="s">
        <v>21</v>
      </c>
      <c r="B39" s="1051"/>
      <c r="C39" s="755" t="s">
        <v>58</v>
      </c>
      <c r="D39" s="755" t="s">
        <v>15</v>
      </c>
      <c r="E39" s="755" t="s">
        <v>172</v>
      </c>
      <c r="F39" s="750" t="s">
        <v>6</v>
      </c>
      <c r="G39" s="750" t="s">
        <v>6</v>
      </c>
      <c r="H39" s="750" t="s">
        <v>6</v>
      </c>
      <c r="I39" s="756" t="s">
        <v>6</v>
      </c>
      <c r="J39" s="756" t="s">
        <v>6</v>
      </c>
      <c r="K39" s="756" t="s">
        <v>6</v>
      </c>
      <c r="L39" s="756" t="s">
        <v>6</v>
      </c>
      <c r="M39" s="756" t="s">
        <v>6</v>
      </c>
      <c r="N39" s="756" t="s">
        <v>6</v>
      </c>
      <c r="O39" s="756" t="s">
        <v>6</v>
      </c>
      <c r="P39" s="847" t="s">
        <v>6</v>
      </c>
      <c r="Q39" s="838" t="s">
        <v>6</v>
      </c>
      <c r="R39" s="860" t="s">
        <v>6</v>
      </c>
      <c r="S39" s="862" t="s">
        <v>6</v>
      </c>
      <c r="T39" s="204" t="s">
        <v>208</v>
      </c>
    </row>
    <row r="40" spans="1:20" x14ac:dyDescent="0.45">
      <c r="A40" s="758" t="s">
        <v>22</v>
      </c>
      <c r="B40" s="1051"/>
      <c r="C40" s="749" t="s">
        <v>58</v>
      </c>
      <c r="D40" s="749" t="s">
        <v>59</v>
      </c>
      <c r="E40" s="749" t="s">
        <v>359</v>
      </c>
      <c r="F40" s="751">
        <v>15</v>
      </c>
      <c r="G40" s="841" t="s">
        <v>6</v>
      </c>
      <c r="H40" s="841" t="s">
        <v>6</v>
      </c>
      <c r="I40" s="751">
        <v>8</v>
      </c>
      <c r="J40" s="751">
        <v>9</v>
      </c>
      <c r="K40" s="751">
        <v>10</v>
      </c>
      <c r="L40" s="751">
        <v>11</v>
      </c>
      <c r="M40" s="751">
        <v>12</v>
      </c>
      <c r="N40" s="752">
        <v>13.5</v>
      </c>
      <c r="O40" s="752">
        <v>14.5</v>
      </c>
      <c r="P40" s="850" t="s">
        <v>6</v>
      </c>
      <c r="Q40" s="839" t="s">
        <v>6</v>
      </c>
      <c r="R40" s="856" t="s">
        <v>6</v>
      </c>
      <c r="S40" s="863" t="s">
        <v>6</v>
      </c>
      <c r="T40" s="206" t="s">
        <v>209</v>
      </c>
    </row>
    <row r="41" spans="1:20" x14ac:dyDescent="0.45">
      <c r="A41" s="754" t="s">
        <v>23</v>
      </c>
      <c r="B41" s="1051"/>
      <c r="C41" s="755" t="s">
        <v>55</v>
      </c>
      <c r="D41" s="755" t="s">
        <v>59</v>
      </c>
      <c r="E41" s="755" t="s">
        <v>14</v>
      </c>
      <c r="F41" s="759">
        <v>15</v>
      </c>
      <c r="G41" s="838" t="s">
        <v>6</v>
      </c>
      <c r="H41" s="838" t="s">
        <v>6</v>
      </c>
      <c r="I41" s="750">
        <v>8</v>
      </c>
      <c r="J41" s="750">
        <v>9</v>
      </c>
      <c r="K41" s="750">
        <v>10</v>
      </c>
      <c r="L41" s="750">
        <v>11</v>
      </c>
      <c r="M41" s="750">
        <v>12</v>
      </c>
      <c r="N41" s="756">
        <v>13.5</v>
      </c>
      <c r="O41" s="756">
        <v>14.5</v>
      </c>
      <c r="P41" s="847" t="s">
        <v>6</v>
      </c>
      <c r="Q41" s="838" t="s">
        <v>6</v>
      </c>
      <c r="R41" s="756">
        <v>106.09</v>
      </c>
      <c r="S41" s="757">
        <v>123.6</v>
      </c>
      <c r="T41" s="203" t="s">
        <v>123</v>
      </c>
    </row>
    <row r="42" spans="1:20" x14ac:dyDescent="0.45">
      <c r="A42" s="758" t="s">
        <v>24</v>
      </c>
      <c r="B42" s="1051"/>
      <c r="C42" s="749" t="s">
        <v>55</v>
      </c>
      <c r="D42" s="749" t="s">
        <v>62</v>
      </c>
      <c r="E42" s="749" t="s">
        <v>14</v>
      </c>
      <c r="F42" s="841" t="s">
        <v>6</v>
      </c>
      <c r="G42" s="839" t="s">
        <v>6</v>
      </c>
      <c r="H42" s="838" t="s">
        <v>6</v>
      </c>
      <c r="I42" s="752" t="s">
        <v>18</v>
      </c>
      <c r="J42" s="751">
        <v>8</v>
      </c>
      <c r="K42" s="751">
        <v>9</v>
      </c>
      <c r="L42" s="751">
        <v>10</v>
      </c>
      <c r="M42" s="751">
        <v>11</v>
      </c>
      <c r="N42" s="752">
        <v>12.5</v>
      </c>
      <c r="O42" s="752">
        <v>13.5</v>
      </c>
      <c r="P42" s="850" t="s">
        <v>6</v>
      </c>
      <c r="Q42" s="839" t="s">
        <v>6</v>
      </c>
      <c r="R42" s="756" t="s">
        <v>6</v>
      </c>
      <c r="S42" s="753" t="s">
        <v>6</v>
      </c>
      <c r="T42" s="206" t="s">
        <v>210</v>
      </c>
    </row>
    <row r="43" spans="1:20" x14ac:dyDescent="0.45">
      <c r="A43" s="754" t="s">
        <v>25</v>
      </c>
      <c r="B43" s="1051"/>
      <c r="C43" s="755" t="s">
        <v>55</v>
      </c>
      <c r="D43" s="755" t="s">
        <v>62</v>
      </c>
      <c r="E43" s="755" t="s">
        <v>173</v>
      </c>
      <c r="F43" s="744" t="s">
        <v>6</v>
      </c>
      <c r="G43" s="744" t="s">
        <v>6</v>
      </c>
      <c r="H43" s="744" t="s">
        <v>6</v>
      </c>
      <c r="I43" s="750" t="s">
        <v>6</v>
      </c>
      <c r="J43" s="750" t="s">
        <v>6</v>
      </c>
      <c r="K43" s="750" t="s">
        <v>6</v>
      </c>
      <c r="L43" s="750" t="s">
        <v>6</v>
      </c>
      <c r="M43" s="750" t="s">
        <v>6</v>
      </c>
      <c r="N43" s="750" t="s">
        <v>6</v>
      </c>
      <c r="O43" s="750" t="s">
        <v>6</v>
      </c>
      <c r="P43" s="847" t="s">
        <v>6</v>
      </c>
      <c r="Q43" s="838" t="s">
        <v>6</v>
      </c>
      <c r="R43" s="756">
        <v>84.87</v>
      </c>
      <c r="S43" s="757">
        <v>98.88</v>
      </c>
      <c r="T43" s="204" t="s">
        <v>211</v>
      </c>
    </row>
    <row r="44" spans="1:20" x14ac:dyDescent="0.45">
      <c r="A44" s="758" t="s">
        <v>26</v>
      </c>
      <c r="B44" s="1051"/>
      <c r="C44" s="749" t="s">
        <v>55</v>
      </c>
      <c r="D44" s="749" t="s">
        <v>63</v>
      </c>
      <c r="E44" s="749" t="s">
        <v>174</v>
      </c>
      <c r="F44" s="751">
        <v>15</v>
      </c>
      <c r="G44" s="751">
        <v>3</v>
      </c>
      <c r="H44" s="751">
        <v>15</v>
      </c>
      <c r="I44" s="752" t="s">
        <v>27</v>
      </c>
      <c r="J44" s="751">
        <v>6</v>
      </c>
      <c r="K44" s="751">
        <v>7</v>
      </c>
      <c r="L44" s="751">
        <v>8</v>
      </c>
      <c r="M44" s="751">
        <v>9</v>
      </c>
      <c r="N44" s="752">
        <v>10.5</v>
      </c>
      <c r="O44" s="752">
        <v>11.5</v>
      </c>
      <c r="P44" s="850" t="s">
        <v>6</v>
      </c>
      <c r="Q44" s="839" t="s">
        <v>6</v>
      </c>
      <c r="R44" s="752">
        <v>84.87</v>
      </c>
      <c r="S44" s="753">
        <v>98.88</v>
      </c>
      <c r="T44" s="205" t="s">
        <v>124</v>
      </c>
    </row>
    <row r="45" spans="1:20" x14ac:dyDescent="0.45">
      <c r="A45" s="754" t="s">
        <v>28</v>
      </c>
      <c r="B45" s="1051"/>
      <c r="C45" s="755" t="s">
        <v>55</v>
      </c>
      <c r="D45" s="755" t="s">
        <v>63</v>
      </c>
      <c r="E45" s="755" t="s">
        <v>177</v>
      </c>
      <c r="F45" s="842" t="s">
        <v>6</v>
      </c>
      <c r="G45" s="842" t="s">
        <v>6</v>
      </c>
      <c r="H45" s="842" t="s">
        <v>6</v>
      </c>
      <c r="I45" s="756" t="s">
        <v>27</v>
      </c>
      <c r="J45" s="750">
        <v>6</v>
      </c>
      <c r="K45" s="750">
        <v>7</v>
      </c>
      <c r="L45" s="750">
        <v>8</v>
      </c>
      <c r="M45" s="750">
        <v>9</v>
      </c>
      <c r="N45" s="756">
        <v>10.5</v>
      </c>
      <c r="O45" s="756">
        <v>11.5</v>
      </c>
      <c r="P45" s="847" t="s">
        <v>6</v>
      </c>
      <c r="Q45" s="838" t="s">
        <v>6</v>
      </c>
      <c r="R45" s="756">
        <v>84.87</v>
      </c>
      <c r="S45" s="757">
        <v>98.88</v>
      </c>
      <c r="T45" s="203" t="s">
        <v>125</v>
      </c>
    </row>
    <row r="46" spans="1:20" x14ac:dyDescent="0.45">
      <c r="A46" s="758" t="s">
        <v>29</v>
      </c>
      <c r="B46" s="1051"/>
      <c r="C46" s="749" t="s">
        <v>55</v>
      </c>
      <c r="D46" s="749" t="s">
        <v>63</v>
      </c>
      <c r="E46" s="749" t="s">
        <v>14</v>
      </c>
      <c r="F46" s="839" t="s">
        <v>6</v>
      </c>
      <c r="G46" s="839" t="s">
        <v>6</v>
      </c>
      <c r="H46" s="839" t="s">
        <v>6</v>
      </c>
      <c r="I46" s="751">
        <v>5</v>
      </c>
      <c r="J46" s="751">
        <v>6</v>
      </c>
      <c r="K46" s="751">
        <v>7</v>
      </c>
      <c r="L46" s="751">
        <v>8</v>
      </c>
      <c r="M46" s="751">
        <v>9</v>
      </c>
      <c r="N46" s="752">
        <v>10.5</v>
      </c>
      <c r="O46" s="752">
        <v>11.5</v>
      </c>
      <c r="P46" s="850" t="s">
        <v>6</v>
      </c>
      <c r="Q46" s="839" t="s">
        <v>6</v>
      </c>
      <c r="R46" s="752">
        <v>84.87</v>
      </c>
      <c r="S46" s="753">
        <v>98.88</v>
      </c>
      <c r="T46" s="205" t="s">
        <v>126</v>
      </c>
    </row>
    <row r="47" spans="1:20" x14ac:dyDescent="0.45">
      <c r="A47" s="754" t="s">
        <v>30</v>
      </c>
      <c r="B47" s="1051"/>
      <c r="C47" s="755" t="s">
        <v>55</v>
      </c>
      <c r="D47" s="755" t="s">
        <v>63</v>
      </c>
      <c r="E47" s="755" t="s">
        <v>14</v>
      </c>
      <c r="F47" s="840" t="s">
        <v>6</v>
      </c>
      <c r="G47" s="838" t="s">
        <v>6</v>
      </c>
      <c r="H47" s="838" t="s">
        <v>6</v>
      </c>
      <c r="I47" s="750">
        <v>5</v>
      </c>
      <c r="J47" s="750">
        <v>6</v>
      </c>
      <c r="K47" s="750">
        <v>7</v>
      </c>
      <c r="L47" s="750">
        <v>8</v>
      </c>
      <c r="M47" s="750">
        <v>9</v>
      </c>
      <c r="N47" s="756">
        <v>10.5</v>
      </c>
      <c r="O47" s="756">
        <v>11.5</v>
      </c>
      <c r="P47" s="847" t="s">
        <v>6</v>
      </c>
      <c r="Q47" s="838" t="s">
        <v>6</v>
      </c>
      <c r="R47" s="756">
        <v>84.87</v>
      </c>
      <c r="S47" s="757">
        <v>98.88</v>
      </c>
      <c r="T47" s="203" t="s">
        <v>127</v>
      </c>
    </row>
    <row r="48" spans="1:20" ht="14.65" thickBot="1" x14ac:dyDescent="0.5">
      <c r="A48" s="760" t="s">
        <v>31</v>
      </c>
      <c r="B48" s="1056"/>
      <c r="C48" s="761" t="s">
        <v>55</v>
      </c>
      <c r="D48" s="761" t="s">
        <v>31</v>
      </c>
      <c r="E48" s="761" t="s">
        <v>14</v>
      </c>
      <c r="F48" s="762">
        <v>15</v>
      </c>
      <c r="G48" s="843" t="s">
        <v>6</v>
      </c>
      <c r="H48" s="843" t="s">
        <v>6</v>
      </c>
      <c r="I48" s="762">
        <v>3</v>
      </c>
      <c r="J48" s="762">
        <v>4</v>
      </c>
      <c r="K48" s="762">
        <v>5</v>
      </c>
      <c r="L48" s="762">
        <v>6</v>
      </c>
      <c r="M48" s="762">
        <v>7</v>
      </c>
      <c r="N48" s="763">
        <v>8.5</v>
      </c>
      <c r="O48" s="763">
        <v>9.5</v>
      </c>
      <c r="P48" s="861" t="s">
        <v>6</v>
      </c>
      <c r="Q48" s="843" t="s">
        <v>6</v>
      </c>
      <c r="R48" s="763" t="s">
        <v>6</v>
      </c>
      <c r="S48" s="764" t="s">
        <v>6</v>
      </c>
      <c r="T48" s="206" t="s">
        <v>212</v>
      </c>
    </row>
    <row r="49" spans="1:20" ht="14.65" thickTop="1" x14ac:dyDescent="0.45">
      <c r="A49" s="765" t="s">
        <v>34</v>
      </c>
      <c r="B49" s="1057" t="s">
        <v>33</v>
      </c>
      <c r="C49" s="766" t="s">
        <v>55</v>
      </c>
      <c r="D49" s="766" t="s">
        <v>56</v>
      </c>
      <c r="E49" s="766" t="s">
        <v>177</v>
      </c>
      <c r="F49" s="767">
        <v>12</v>
      </c>
      <c r="G49" s="767">
        <v>3</v>
      </c>
      <c r="H49" s="767">
        <v>15</v>
      </c>
      <c r="I49" s="767">
        <v>6</v>
      </c>
      <c r="J49" s="767">
        <v>7</v>
      </c>
      <c r="K49" s="768">
        <v>7.5</v>
      </c>
      <c r="L49" s="767">
        <v>8</v>
      </c>
      <c r="M49" s="768">
        <v>8.5</v>
      </c>
      <c r="N49" s="768">
        <v>9.5</v>
      </c>
      <c r="O49" s="768">
        <v>10.5</v>
      </c>
      <c r="P49" s="858" t="s">
        <v>6</v>
      </c>
      <c r="Q49" s="859" t="s">
        <v>6</v>
      </c>
      <c r="R49" s="768">
        <v>106.09</v>
      </c>
      <c r="S49" s="769">
        <v>123.6</v>
      </c>
      <c r="T49" s="203" t="s">
        <v>218</v>
      </c>
    </row>
    <row r="50" spans="1:20" x14ac:dyDescent="0.45">
      <c r="A50" s="770" t="s">
        <v>255</v>
      </c>
      <c r="B50" s="1051"/>
      <c r="C50" s="749" t="s">
        <v>55</v>
      </c>
      <c r="D50" s="749" t="s">
        <v>56</v>
      </c>
      <c r="E50" s="749" t="s">
        <v>14</v>
      </c>
      <c r="F50" s="771" t="s">
        <v>6</v>
      </c>
      <c r="G50" s="771" t="s">
        <v>6</v>
      </c>
      <c r="H50" s="771" t="s">
        <v>6</v>
      </c>
      <c r="I50" s="751">
        <v>6</v>
      </c>
      <c r="J50" s="751">
        <v>7</v>
      </c>
      <c r="K50" s="752">
        <v>7.5</v>
      </c>
      <c r="L50" s="751">
        <v>8</v>
      </c>
      <c r="M50" s="752">
        <v>8.5</v>
      </c>
      <c r="N50" s="752">
        <v>9.5</v>
      </c>
      <c r="O50" s="752">
        <v>10.5</v>
      </c>
      <c r="P50" s="851" t="s">
        <v>6</v>
      </c>
      <c r="Q50" s="840" t="s">
        <v>6</v>
      </c>
      <c r="R50" s="752">
        <v>106.09</v>
      </c>
      <c r="S50" s="753">
        <v>123.6</v>
      </c>
      <c r="T50" s="279" t="s">
        <v>256</v>
      </c>
    </row>
    <row r="51" spans="1:20" hidden="1" x14ac:dyDescent="0.45">
      <c r="A51" s="772" t="s">
        <v>220</v>
      </c>
      <c r="B51" s="1051"/>
      <c r="C51" s="755" t="s">
        <v>55</v>
      </c>
      <c r="D51" s="755" t="s">
        <v>57</v>
      </c>
      <c r="E51" s="755" t="s">
        <v>6</v>
      </c>
      <c r="F51" s="750" t="s">
        <v>6</v>
      </c>
      <c r="G51" s="750" t="s">
        <v>6</v>
      </c>
      <c r="H51" s="750" t="s">
        <v>6</v>
      </c>
      <c r="I51" s="750">
        <v>5</v>
      </c>
      <c r="J51" s="750">
        <v>6</v>
      </c>
      <c r="K51" s="756">
        <v>6.5</v>
      </c>
      <c r="L51" s="750">
        <v>7</v>
      </c>
      <c r="M51" s="756">
        <v>7.5</v>
      </c>
      <c r="N51" s="756">
        <v>8.5</v>
      </c>
      <c r="O51" s="756">
        <v>9.5</v>
      </c>
      <c r="P51" s="756" t="s">
        <v>6</v>
      </c>
      <c r="Q51" s="750" t="s">
        <v>6</v>
      </c>
      <c r="R51" s="756" t="s">
        <v>6</v>
      </c>
      <c r="S51" s="757" t="s">
        <v>6</v>
      </c>
      <c r="T51" s="203" t="s">
        <v>221</v>
      </c>
    </row>
    <row r="52" spans="1:20" hidden="1" x14ac:dyDescent="0.45">
      <c r="A52" s="772" t="s">
        <v>263</v>
      </c>
      <c r="B52" s="1051"/>
      <c r="C52" s="749"/>
      <c r="D52" s="749" t="s">
        <v>56</v>
      </c>
      <c r="E52" s="749" t="s">
        <v>35</v>
      </c>
      <c r="F52" s="752">
        <v>13.5</v>
      </c>
      <c r="G52" s="751" t="s">
        <v>257</v>
      </c>
      <c r="H52" s="751" t="s">
        <v>265</v>
      </c>
      <c r="I52" s="751">
        <v>6</v>
      </c>
      <c r="J52" s="751">
        <v>7</v>
      </c>
      <c r="K52" s="752">
        <v>7.5</v>
      </c>
      <c r="L52" s="751">
        <v>8</v>
      </c>
      <c r="M52" s="752">
        <v>8.5</v>
      </c>
      <c r="N52" s="752">
        <v>9.5</v>
      </c>
      <c r="O52" s="752">
        <v>10.5</v>
      </c>
      <c r="P52" s="752"/>
      <c r="Q52" s="751" t="s">
        <v>262</v>
      </c>
      <c r="R52" s="752" t="s">
        <v>266</v>
      </c>
      <c r="S52" s="753"/>
      <c r="T52" s="445"/>
    </row>
    <row r="53" spans="1:20" hidden="1" x14ac:dyDescent="0.45">
      <c r="A53" s="772" t="s">
        <v>264</v>
      </c>
      <c r="B53" s="1051"/>
      <c r="C53" s="755"/>
      <c r="D53" s="755" t="s">
        <v>56</v>
      </c>
      <c r="E53" s="755" t="s">
        <v>35</v>
      </c>
      <c r="F53" s="866">
        <v>13.5</v>
      </c>
      <c r="G53" s="750" t="s">
        <v>265</v>
      </c>
      <c r="H53" s="750" t="s">
        <v>265</v>
      </c>
      <c r="I53" s="750">
        <v>6</v>
      </c>
      <c r="J53" s="750">
        <v>7</v>
      </c>
      <c r="K53" s="756">
        <v>7.5</v>
      </c>
      <c r="L53" s="750">
        <v>8</v>
      </c>
      <c r="M53" s="756">
        <v>8.5</v>
      </c>
      <c r="N53" s="756">
        <v>9.5</v>
      </c>
      <c r="O53" s="756">
        <v>10.5</v>
      </c>
      <c r="P53" s="756"/>
      <c r="Q53" s="750" t="s">
        <v>262</v>
      </c>
      <c r="R53" s="756" t="s">
        <v>266</v>
      </c>
      <c r="S53" s="757"/>
      <c r="T53" s="203"/>
    </row>
    <row r="54" spans="1:20" x14ac:dyDescent="0.45">
      <c r="A54" s="754" t="s">
        <v>35</v>
      </c>
      <c r="B54" s="1051"/>
      <c r="C54" s="755" t="s">
        <v>58</v>
      </c>
      <c r="D54" s="749" t="s">
        <v>15</v>
      </c>
      <c r="E54" s="749" t="s">
        <v>172</v>
      </c>
      <c r="F54" s="839" t="s">
        <v>6</v>
      </c>
      <c r="G54" s="750">
        <v>4</v>
      </c>
      <c r="H54" s="750">
        <v>22</v>
      </c>
      <c r="I54" s="752" t="s">
        <v>6</v>
      </c>
      <c r="J54" s="752" t="s">
        <v>6</v>
      </c>
      <c r="K54" s="752" t="s">
        <v>6</v>
      </c>
      <c r="L54" s="752" t="s">
        <v>6</v>
      </c>
      <c r="M54" s="752" t="s">
        <v>6</v>
      </c>
      <c r="N54" s="752" t="s">
        <v>6</v>
      </c>
      <c r="O54" s="752" t="s">
        <v>6</v>
      </c>
      <c r="P54" s="752" t="s">
        <v>6</v>
      </c>
      <c r="Q54" s="751" t="s">
        <v>6</v>
      </c>
      <c r="R54" s="854" t="s">
        <v>6</v>
      </c>
      <c r="S54" s="855" t="s">
        <v>6</v>
      </c>
      <c r="T54" s="206" t="s">
        <v>213</v>
      </c>
    </row>
    <row r="55" spans="1:20" x14ac:dyDescent="0.45">
      <c r="A55" s="773" t="s">
        <v>36</v>
      </c>
      <c r="B55" s="1051"/>
      <c r="C55" s="774" t="s">
        <v>58</v>
      </c>
      <c r="D55" s="749" t="s">
        <v>56</v>
      </c>
      <c r="E55" s="755" t="s">
        <v>178</v>
      </c>
      <c r="F55" s="838" t="s">
        <v>6</v>
      </c>
      <c r="G55" s="775">
        <v>3</v>
      </c>
      <c r="H55" s="775">
        <v>18</v>
      </c>
      <c r="I55" s="775">
        <v>6</v>
      </c>
      <c r="J55" s="775">
        <v>7</v>
      </c>
      <c r="K55" s="776">
        <v>7.5</v>
      </c>
      <c r="L55" s="775">
        <v>8</v>
      </c>
      <c r="M55" s="776">
        <v>8.5</v>
      </c>
      <c r="N55" s="776">
        <v>9.5</v>
      </c>
      <c r="O55" s="776">
        <v>10.5</v>
      </c>
      <c r="P55" s="776">
        <v>13.2</v>
      </c>
      <c r="Q55" s="775">
        <v>5</v>
      </c>
      <c r="R55" s="856" t="s">
        <v>6</v>
      </c>
      <c r="S55" s="857" t="s">
        <v>6</v>
      </c>
      <c r="T55" s="203" t="s">
        <v>214</v>
      </c>
    </row>
    <row r="56" spans="1:20" x14ac:dyDescent="0.45">
      <c r="A56" s="754" t="s">
        <v>116</v>
      </c>
      <c r="B56" s="1051"/>
      <c r="C56" s="755" t="s">
        <v>55</v>
      </c>
      <c r="D56" s="755" t="s">
        <v>56</v>
      </c>
      <c r="E56" s="749" t="s">
        <v>6</v>
      </c>
      <c r="F56" s="839" t="s">
        <v>6</v>
      </c>
      <c r="G56" s="750">
        <v>3</v>
      </c>
      <c r="H56" s="750">
        <v>15</v>
      </c>
      <c r="I56" s="750">
        <v>6</v>
      </c>
      <c r="J56" s="750">
        <v>7</v>
      </c>
      <c r="K56" s="756">
        <v>7.5</v>
      </c>
      <c r="L56" s="750">
        <v>8</v>
      </c>
      <c r="M56" s="756">
        <v>8.5</v>
      </c>
      <c r="N56" s="756">
        <v>9.5</v>
      </c>
      <c r="O56" s="756">
        <v>10.5</v>
      </c>
      <c r="P56" s="752" t="s">
        <v>6</v>
      </c>
      <c r="Q56" s="751" t="s">
        <v>6</v>
      </c>
      <c r="R56" s="750">
        <v>103</v>
      </c>
      <c r="S56" s="777">
        <v>103</v>
      </c>
      <c r="T56" s="205" t="s">
        <v>128</v>
      </c>
    </row>
    <row r="57" spans="1:20" hidden="1" x14ac:dyDescent="0.45">
      <c r="A57" s="772" t="s">
        <v>37</v>
      </c>
      <c r="B57" s="1051"/>
      <c r="C57" s="774" t="s">
        <v>58</v>
      </c>
      <c r="D57" s="774" t="s">
        <v>64</v>
      </c>
      <c r="E57" s="755" t="s">
        <v>6</v>
      </c>
      <c r="F57" s="838" t="s">
        <v>6</v>
      </c>
      <c r="G57" s="750" t="s">
        <v>6</v>
      </c>
      <c r="H57" s="750" t="s">
        <v>6</v>
      </c>
      <c r="I57" s="756" t="s">
        <v>6</v>
      </c>
      <c r="J57" s="756" t="s">
        <v>6</v>
      </c>
      <c r="K57" s="756" t="s">
        <v>6</v>
      </c>
      <c r="L57" s="756" t="s">
        <v>6</v>
      </c>
      <c r="M57" s="756" t="s">
        <v>6</v>
      </c>
      <c r="N57" s="756" t="s">
        <v>6</v>
      </c>
      <c r="O57" s="756" t="s">
        <v>6</v>
      </c>
      <c r="P57" s="756" t="s">
        <v>6</v>
      </c>
      <c r="Q57" s="750" t="s">
        <v>6</v>
      </c>
      <c r="R57" s="775">
        <v>55.7</v>
      </c>
      <c r="S57" s="778">
        <v>55.7</v>
      </c>
      <c r="T57" s="203" t="s">
        <v>129</v>
      </c>
    </row>
    <row r="58" spans="1:20" x14ac:dyDescent="0.45">
      <c r="A58" s="779" t="s">
        <v>38</v>
      </c>
      <c r="B58" s="1051"/>
      <c r="C58" s="749" t="s">
        <v>58</v>
      </c>
      <c r="D58" s="749" t="s">
        <v>56</v>
      </c>
      <c r="E58" s="755" t="s">
        <v>178</v>
      </c>
      <c r="F58" s="839" t="s">
        <v>6</v>
      </c>
      <c r="G58" s="751">
        <v>3</v>
      </c>
      <c r="H58" s="751">
        <v>18</v>
      </c>
      <c r="I58" s="751">
        <v>6</v>
      </c>
      <c r="J58" s="751">
        <v>7</v>
      </c>
      <c r="K58" s="752">
        <v>7.5</v>
      </c>
      <c r="L58" s="751">
        <v>8</v>
      </c>
      <c r="M58" s="752">
        <v>8.5</v>
      </c>
      <c r="N58" s="752">
        <v>9.5</v>
      </c>
      <c r="O58" s="752">
        <v>10.5</v>
      </c>
      <c r="P58" s="752">
        <v>13.2</v>
      </c>
      <c r="Q58" s="751">
        <v>5</v>
      </c>
      <c r="R58" s="751">
        <v>120</v>
      </c>
      <c r="S58" s="753">
        <v>120</v>
      </c>
      <c r="T58" s="205" t="s">
        <v>215</v>
      </c>
    </row>
    <row r="59" spans="1:20" x14ac:dyDescent="0.45">
      <c r="A59" s="754" t="s">
        <v>39</v>
      </c>
      <c r="B59" s="1051"/>
      <c r="C59" s="755" t="s">
        <v>58</v>
      </c>
      <c r="D59" s="755" t="s">
        <v>56</v>
      </c>
      <c r="E59" s="749" t="s">
        <v>357</v>
      </c>
      <c r="F59" s="744" t="s">
        <v>6</v>
      </c>
      <c r="G59" s="750">
        <v>3</v>
      </c>
      <c r="H59" s="750">
        <v>18</v>
      </c>
      <c r="I59" s="750">
        <v>6</v>
      </c>
      <c r="J59" s="750">
        <v>7</v>
      </c>
      <c r="K59" s="756">
        <v>7.5</v>
      </c>
      <c r="L59" s="750">
        <v>8</v>
      </c>
      <c r="M59" s="756">
        <v>8.5</v>
      </c>
      <c r="N59" s="756">
        <v>9.5</v>
      </c>
      <c r="O59" s="756">
        <v>10.5</v>
      </c>
      <c r="P59" s="756">
        <v>13.2</v>
      </c>
      <c r="Q59" s="750">
        <v>5</v>
      </c>
      <c r="R59" s="750">
        <v>120</v>
      </c>
      <c r="S59" s="757">
        <v>120</v>
      </c>
      <c r="T59" s="204" t="s">
        <v>130</v>
      </c>
    </row>
    <row r="60" spans="1:20" x14ac:dyDescent="0.45">
      <c r="A60" s="779" t="s">
        <v>40</v>
      </c>
      <c r="B60" s="1051"/>
      <c r="C60" s="749" t="s">
        <v>55</v>
      </c>
      <c r="D60" s="749" t="s">
        <v>57</v>
      </c>
      <c r="E60" s="749" t="s">
        <v>38</v>
      </c>
      <c r="F60" s="751">
        <v>12</v>
      </c>
      <c r="G60" s="751">
        <v>3</v>
      </c>
      <c r="H60" s="751">
        <v>13</v>
      </c>
      <c r="I60" s="751">
        <v>5</v>
      </c>
      <c r="J60" s="751">
        <v>6</v>
      </c>
      <c r="K60" s="752">
        <v>6.5</v>
      </c>
      <c r="L60" s="751">
        <v>7</v>
      </c>
      <c r="M60" s="752">
        <v>7.5</v>
      </c>
      <c r="N60" s="752">
        <v>8.5</v>
      </c>
      <c r="O60" s="752">
        <v>9.5</v>
      </c>
      <c r="P60" s="841" t="s">
        <v>6</v>
      </c>
      <c r="Q60" s="841" t="s">
        <v>6</v>
      </c>
      <c r="R60" s="752">
        <v>95.48</v>
      </c>
      <c r="S60" s="753">
        <v>111.24</v>
      </c>
      <c r="T60" s="206" t="s">
        <v>217</v>
      </c>
    </row>
    <row r="61" spans="1:20" ht="14.65" thickBot="1" x14ac:dyDescent="0.5">
      <c r="A61" s="780" t="s">
        <v>41</v>
      </c>
      <c r="B61" s="1056"/>
      <c r="C61" s="781" t="s">
        <v>55</v>
      </c>
      <c r="D61" s="781" t="s">
        <v>65</v>
      </c>
      <c r="E61" s="781" t="s">
        <v>358</v>
      </c>
      <c r="F61" s="782" t="s">
        <v>6</v>
      </c>
      <c r="G61" s="783" t="s">
        <v>6</v>
      </c>
      <c r="H61" s="783" t="s">
        <v>6</v>
      </c>
      <c r="I61" s="782">
        <v>7</v>
      </c>
      <c r="J61" s="782">
        <v>8</v>
      </c>
      <c r="K61" s="784" t="s">
        <v>66</v>
      </c>
      <c r="L61" s="782">
        <v>9</v>
      </c>
      <c r="M61" s="784">
        <v>9.5</v>
      </c>
      <c r="N61" s="784">
        <v>10.5</v>
      </c>
      <c r="O61" s="784">
        <v>11.5</v>
      </c>
      <c r="P61" s="853" t="s">
        <v>6</v>
      </c>
      <c r="Q61" s="853" t="s">
        <v>6</v>
      </c>
      <c r="R61" s="782">
        <v>103</v>
      </c>
      <c r="S61" s="785">
        <v>103</v>
      </c>
      <c r="T61" s="203" t="s">
        <v>216</v>
      </c>
    </row>
    <row r="62" spans="1:20" ht="14.65" thickTop="1" x14ac:dyDescent="0.45">
      <c r="A62" s="786" t="s">
        <v>5</v>
      </c>
      <c r="B62" s="1057" t="s">
        <v>98</v>
      </c>
      <c r="C62" s="787" t="s">
        <v>55</v>
      </c>
      <c r="D62" s="787" t="s">
        <v>64</v>
      </c>
      <c r="E62" s="844" t="s">
        <v>6</v>
      </c>
      <c r="F62" s="845" t="s">
        <v>6</v>
      </c>
      <c r="G62" s="788" t="s">
        <v>6</v>
      </c>
      <c r="H62" s="788" t="s">
        <v>6</v>
      </c>
      <c r="I62" s="849" t="s">
        <v>6</v>
      </c>
      <c r="J62" s="849" t="s">
        <v>6</v>
      </c>
      <c r="K62" s="849" t="s">
        <v>6</v>
      </c>
      <c r="L62" s="849" t="s">
        <v>6</v>
      </c>
      <c r="M62" s="849" t="s">
        <v>6</v>
      </c>
      <c r="N62" s="849" t="s">
        <v>6</v>
      </c>
      <c r="O62" s="849" t="s">
        <v>6</v>
      </c>
      <c r="P62" s="845" t="s">
        <v>6</v>
      </c>
      <c r="Q62" s="845" t="s">
        <v>6</v>
      </c>
      <c r="R62" s="789">
        <v>111.24</v>
      </c>
      <c r="S62" s="790">
        <v>129.6</v>
      </c>
      <c r="T62" s="206" t="s">
        <v>133</v>
      </c>
    </row>
    <row r="63" spans="1:20" hidden="1" x14ac:dyDescent="0.45">
      <c r="A63" s="772" t="s">
        <v>260</v>
      </c>
      <c r="B63" s="1051"/>
      <c r="C63" s="749" t="s">
        <v>58</v>
      </c>
      <c r="D63" s="749" t="s">
        <v>64</v>
      </c>
      <c r="E63" s="846" t="s">
        <v>6</v>
      </c>
      <c r="F63" s="847">
        <v>11</v>
      </c>
      <c r="G63" s="751" t="s">
        <v>257</v>
      </c>
      <c r="H63" s="751" t="s">
        <v>6</v>
      </c>
      <c r="I63" s="839">
        <v>3</v>
      </c>
      <c r="J63" s="839">
        <v>4</v>
      </c>
      <c r="K63" s="839">
        <v>5</v>
      </c>
      <c r="L63" s="839">
        <v>6</v>
      </c>
      <c r="M63" s="839">
        <v>7</v>
      </c>
      <c r="N63" s="850">
        <v>8.5</v>
      </c>
      <c r="O63" s="850">
        <v>9.5</v>
      </c>
      <c r="P63" s="839"/>
      <c r="Q63" s="839" t="s">
        <v>262</v>
      </c>
      <c r="R63" s="751" t="s">
        <v>261</v>
      </c>
      <c r="S63" s="753"/>
      <c r="T63" s="206"/>
    </row>
    <row r="64" spans="1:20" x14ac:dyDescent="0.45">
      <c r="A64" s="754" t="s">
        <v>7</v>
      </c>
      <c r="B64" s="1051"/>
      <c r="C64" s="755" t="s">
        <v>58</v>
      </c>
      <c r="D64" s="755" t="s">
        <v>64</v>
      </c>
      <c r="E64" s="864" t="s">
        <v>6</v>
      </c>
      <c r="F64" s="848" t="s">
        <v>6</v>
      </c>
      <c r="G64" s="1052" t="s">
        <v>8</v>
      </c>
      <c r="H64" s="1052"/>
      <c r="I64" s="851" t="s">
        <v>6</v>
      </c>
      <c r="J64" s="851" t="s">
        <v>6</v>
      </c>
      <c r="K64" s="851" t="s">
        <v>6</v>
      </c>
      <c r="L64" s="851" t="s">
        <v>6</v>
      </c>
      <c r="M64" s="851" t="s">
        <v>6</v>
      </c>
      <c r="N64" s="851" t="s">
        <v>6</v>
      </c>
      <c r="O64" s="851" t="s">
        <v>6</v>
      </c>
      <c r="P64" s="839" t="s">
        <v>6</v>
      </c>
      <c r="Q64" s="839" t="s">
        <v>6</v>
      </c>
      <c r="R64" s="756">
        <v>111.24</v>
      </c>
      <c r="S64" s="757">
        <v>129.6</v>
      </c>
      <c r="T64" s="204" t="s">
        <v>131</v>
      </c>
    </row>
    <row r="65" spans="1:20" x14ac:dyDescent="0.45">
      <c r="A65" s="791" t="s">
        <v>9</v>
      </c>
      <c r="B65" s="1058"/>
      <c r="C65" s="792" t="s">
        <v>55</v>
      </c>
      <c r="D65" s="792" t="s">
        <v>64</v>
      </c>
      <c r="E65" s="865" t="s">
        <v>6</v>
      </c>
      <c r="F65" s="793">
        <v>9.5</v>
      </c>
      <c r="G65" s="794">
        <v>2</v>
      </c>
      <c r="H65" s="794">
        <v>9</v>
      </c>
      <c r="I65" s="795">
        <v>3</v>
      </c>
      <c r="J65" s="795">
        <v>4</v>
      </c>
      <c r="K65" s="795">
        <v>5</v>
      </c>
      <c r="L65" s="795">
        <v>6</v>
      </c>
      <c r="M65" s="795">
        <v>7</v>
      </c>
      <c r="N65" s="796">
        <v>8.5</v>
      </c>
      <c r="O65" s="796">
        <v>9.5</v>
      </c>
      <c r="P65" s="852" t="s">
        <v>6</v>
      </c>
      <c r="Q65" s="843" t="s">
        <v>6</v>
      </c>
      <c r="R65" s="763">
        <v>106.09</v>
      </c>
      <c r="S65" s="764">
        <v>123.6</v>
      </c>
      <c r="T65" s="205" t="s">
        <v>132</v>
      </c>
    </row>
    <row r="66" spans="1:20" ht="19.5" customHeight="1" x14ac:dyDescent="0.7">
      <c r="A66" s="118" t="s">
        <v>165</v>
      </c>
      <c r="B66" s="138"/>
      <c r="C66" s="138"/>
      <c r="D66" s="138"/>
      <c r="E66" s="138"/>
      <c r="F66" s="77"/>
      <c r="G66" s="77"/>
      <c r="H66" s="77"/>
      <c r="I66" s="77"/>
      <c r="J66" s="77"/>
      <c r="K66" s="77"/>
      <c r="L66" s="77"/>
      <c r="M66" s="77"/>
      <c r="N66" s="509"/>
      <c r="O66" s="509"/>
      <c r="P66" s="510" t="s">
        <v>282</v>
      </c>
      <c r="Q66" s="1059">
        <f>S35*26</f>
        <v>3213.6</v>
      </c>
      <c r="R66" s="1059"/>
      <c r="S66" s="1060"/>
      <c r="T66" s="514" t="s">
        <v>117</v>
      </c>
    </row>
    <row r="67" spans="1:20" ht="15" customHeight="1" x14ac:dyDescent="0.45">
      <c r="A67" s="145" t="s">
        <v>198</v>
      </c>
      <c r="B67" s="146" t="s">
        <v>200</v>
      </c>
      <c r="C67" s="136"/>
      <c r="D67" s="280" t="s">
        <v>70</v>
      </c>
      <c r="E67" s="136"/>
      <c r="F67" s="232" t="s">
        <v>68</v>
      </c>
      <c r="G67" s="144"/>
      <c r="H67" s="144"/>
      <c r="I67" s="144"/>
      <c r="J67" s="144"/>
      <c r="K67" s="144"/>
      <c r="L67" s="144"/>
      <c r="M67" s="144"/>
      <c r="N67" s="144"/>
      <c r="O67" s="144"/>
      <c r="P67" s="143" t="s">
        <v>247</v>
      </c>
      <c r="Q67" s="139"/>
      <c r="R67" s="136"/>
      <c r="S67" s="515"/>
      <c r="T67" s="2"/>
    </row>
    <row r="68" spans="1:20" x14ac:dyDescent="0.45">
      <c r="A68" s="804" t="s">
        <v>93</v>
      </c>
      <c r="B68" s="1050" t="s">
        <v>199</v>
      </c>
      <c r="C68" s="805"/>
      <c r="D68" s="806" t="s">
        <v>242</v>
      </c>
      <c r="E68" s="133"/>
      <c r="F68" s="833" t="s">
        <v>32</v>
      </c>
      <c r="G68" s="233"/>
      <c r="H68" s="812"/>
      <c r="I68" s="812"/>
      <c r="J68" s="812"/>
      <c r="K68" s="812"/>
      <c r="L68" s="812"/>
      <c r="M68" s="812"/>
      <c r="N68" s="812"/>
      <c r="O68" s="797"/>
      <c r="P68" s="798" t="s">
        <v>245</v>
      </c>
      <c r="Q68" s="799"/>
      <c r="R68" s="799"/>
      <c r="S68" s="800"/>
      <c r="T68" s="140" t="s">
        <v>278</v>
      </c>
    </row>
    <row r="69" spans="1:20" x14ac:dyDescent="0.45">
      <c r="A69" s="725" t="s">
        <v>166</v>
      </c>
      <c r="B69" s="1051"/>
      <c r="C69" s="807"/>
      <c r="D69" s="808" t="s">
        <v>243</v>
      </c>
      <c r="E69" s="835"/>
      <c r="F69" s="834">
        <v>63</v>
      </c>
      <c r="G69" s="836" t="s">
        <v>244</v>
      </c>
      <c r="H69" s="813"/>
      <c r="I69" s="813"/>
      <c r="J69" s="813"/>
      <c r="K69" s="813"/>
      <c r="L69" s="813"/>
      <c r="M69" s="810"/>
      <c r="N69" s="810"/>
      <c r="O69" s="801"/>
      <c r="P69" s="802" t="s">
        <v>245</v>
      </c>
      <c r="Q69" s="749"/>
      <c r="R69" s="749"/>
      <c r="S69" s="803"/>
      <c r="T69" s="213" t="s">
        <v>186</v>
      </c>
    </row>
    <row r="70" spans="1:20" ht="15" x14ac:dyDescent="0.45">
      <c r="A70" s="738" t="s">
        <v>251</v>
      </c>
      <c r="B70" s="879" t="s">
        <v>252</v>
      </c>
      <c r="C70" s="880"/>
      <c r="D70" s="881" t="s">
        <v>224</v>
      </c>
      <c r="E70" s="882"/>
      <c r="F70" s="883">
        <v>55.44</v>
      </c>
      <c r="G70" s="884" t="s">
        <v>253</v>
      </c>
      <c r="H70" s="885"/>
      <c r="I70" s="885"/>
      <c r="J70" s="885">
        <v>64.599999999999994</v>
      </c>
      <c r="K70" s="884" t="s">
        <v>254</v>
      </c>
      <c r="L70" s="885"/>
      <c r="M70" s="885"/>
      <c r="N70" s="885"/>
      <c r="O70" s="886"/>
      <c r="P70" s="887" t="s">
        <v>246</v>
      </c>
      <c r="Q70" s="888"/>
      <c r="R70" s="888"/>
      <c r="S70" s="889"/>
      <c r="T70" s="291" t="s">
        <v>279</v>
      </c>
    </row>
    <row r="71" spans="1:20" ht="23.25" x14ac:dyDescent="0.7">
      <c r="A71" s="3" t="s">
        <v>164</v>
      </c>
      <c r="B71" s="890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891"/>
      <c r="T71" s="1" t="s">
        <v>117</v>
      </c>
    </row>
    <row r="72" spans="1:20" x14ac:dyDescent="0.4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867"/>
      <c r="T72" s="2"/>
    </row>
    <row r="73" spans="1:20" x14ac:dyDescent="0.45">
      <c r="A73" s="147" t="s">
        <v>162</v>
      </c>
      <c r="B73" s="875" t="s">
        <v>47</v>
      </c>
      <c r="C73" s="868"/>
      <c r="D73" s="868"/>
      <c r="E73" s="868"/>
      <c r="F73" s="869" t="s">
        <v>222</v>
      </c>
      <c r="G73" s="868"/>
      <c r="H73" s="868"/>
      <c r="I73" s="868"/>
      <c r="J73" s="868"/>
      <c r="K73" s="868"/>
      <c r="L73" s="868"/>
      <c r="M73" s="868"/>
      <c r="N73" s="868"/>
      <c r="O73" s="868"/>
      <c r="P73" s="868"/>
      <c r="Q73" s="868"/>
      <c r="R73" s="868"/>
      <c r="S73" s="870"/>
      <c r="T73" s="516"/>
    </row>
    <row r="74" spans="1:20" x14ac:dyDescent="0.45">
      <c r="A74" s="718" t="s">
        <v>168</v>
      </c>
      <c r="B74" s="808" t="s">
        <v>344</v>
      </c>
      <c r="C74" s="810"/>
      <c r="D74" s="810"/>
      <c r="E74" s="810"/>
      <c r="F74" s="808" t="s">
        <v>343</v>
      </c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6"/>
      <c r="T74" s="207" t="s">
        <v>280</v>
      </c>
    </row>
    <row r="75" spans="1:20" x14ac:dyDescent="0.45">
      <c r="A75" s="721" t="s">
        <v>340</v>
      </c>
      <c r="B75" s="876" t="s">
        <v>345</v>
      </c>
      <c r="C75" s="809"/>
      <c r="D75" s="809"/>
      <c r="E75" s="809"/>
      <c r="F75" s="871" t="s">
        <v>356</v>
      </c>
      <c r="G75" s="809"/>
      <c r="H75" s="809"/>
      <c r="I75" s="814"/>
      <c r="J75" s="809"/>
      <c r="K75" s="809"/>
      <c r="L75" s="809"/>
      <c r="M75" s="809"/>
      <c r="N75" s="809"/>
      <c r="O75" s="809"/>
      <c r="P75" s="809"/>
      <c r="Q75" s="809"/>
      <c r="R75" s="809"/>
      <c r="S75" s="815"/>
      <c r="T75" s="140" t="s">
        <v>280</v>
      </c>
    </row>
    <row r="76" spans="1:20" x14ac:dyDescent="0.45">
      <c r="A76" s="736" t="s">
        <v>225</v>
      </c>
      <c r="B76" s="808" t="s">
        <v>347</v>
      </c>
      <c r="C76" s="810"/>
      <c r="D76" s="810"/>
      <c r="E76" s="810"/>
      <c r="F76" s="872" t="s">
        <v>268</v>
      </c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6"/>
      <c r="T76" s="208" t="s">
        <v>280</v>
      </c>
    </row>
    <row r="77" spans="1:20" x14ac:dyDescent="0.45">
      <c r="A77" s="721" t="s">
        <v>169</v>
      </c>
      <c r="B77" s="876" t="s">
        <v>346</v>
      </c>
      <c r="C77" s="809"/>
      <c r="D77" s="809"/>
      <c r="E77" s="809"/>
      <c r="F77" s="873" t="s">
        <v>267</v>
      </c>
      <c r="G77" s="809"/>
      <c r="H77" s="809"/>
      <c r="I77" s="809"/>
      <c r="J77" s="809"/>
      <c r="K77" s="809"/>
      <c r="L77" s="809"/>
      <c r="M77" s="809"/>
      <c r="N77" s="809"/>
      <c r="O77" s="809"/>
      <c r="P77" s="809"/>
      <c r="Q77" s="809"/>
      <c r="R77" s="809"/>
      <c r="S77" s="815"/>
      <c r="T77" s="140" t="s">
        <v>280</v>
      </c>
    </row>
    <row r="78" spans="1:20" x14ac:dyDescent="0.45">
      <c r="A78" s="877" t="s">
        <v>161</v>
      </c>
      <c r="B78" s="878" t="s">
        <v>348</v>
      </c>
      <c r="C78" s="811"/>
      <c r="D78" s="811"/>
      <c r="E78" s="811"/>
      <c r="F78" s="874" t="s">
        <v>342</v>
      </c>
      <c r="G78" s="811"/>
      <c r="H78" s="811"/>
      <c r="I78" s="811"/>
      <c r="J78" s="811"/>
      <c r="K78" s="811"/>
      <c r="L78" s="811"/>
      <c r="M78" s="811"/>
      <c r="N78" s="811"/>
      <c r="O78" s="811"/>
      <c r="P78" s="811"/>
      <c r="Q78" s="811"/>
      <c r="R78" s="811"/>
      <c r="S78" s="817"/>
      <c r="T78" s="208" t="s">
        <v>280</v>
      </c>
    </row>
    <row r="79" spans="1:20" x14ac:dyDescent="0.45">
      <c r="A79" s="513"/>
    </row>
    <row r="81" spans="2:18" x14ac:dyDescent="0.45">
      <c r="B81" s="517"/>
      <c r="D81" s="517"/>
      <c r="E81" s="508"/>
      <c r="R81" s="507"/>
    </row>
    <row r="82" spans="2:18" x14ac:dyDescent="0.45">
      <c r="E82" s="507"/>
    </row>
  </sheetData>
  <sheetProtection algorithmName="SHA-512" hashValue="eJtQlUsl3/0hAk6iINGWZc253+moULSMM/ezHrBdtobu1uUY/CccZ+k0hqJIillb0JkqFLalR6ugL5FvYJN4GA==" saltValue="06MgIZqg2V32t2zoii1uaA==" spinCount="100000" sheet="1" sort="0" autoFilter="0"/>
  <autoFilter ref="A30:T71" xr:uid="{00000000-0009-0000-0000-00000D000000}">
    <sortState xmlns:xlrd2="http://schemas.microsoft.com/office/spreadsheetml/2017/richdata2" ref="A32:S68">
      <sortCondition ref="B31"/>
    </sortState>
  </autoFilter>
  <mergeCells count="11">
    <mergeCell ref="B68:B69"/>
    <mergeCell ref="G64:H64"/>
    <mergeCell ref="A1:T1"/>
    <mergeCell ref="P29:Q29"/>
    <mergeCell ref="B33:B48"/>
    <mergeCell ref="B49:B61"/>
    <mergeCell ref="B62:B65"/>
    <mergeCell ref="Q66:S66"/>
    <mergeCell ref="C29:D29"/>
    <mergeCell ref="B2:D2"/>
    <mergeCell ref="B3:D3"/>
  </mergeCells>
  <phoneticPr fontId="5" type="noConversion"/>
  <conditionalFormatting sqref="D31:E31">
    <cfRule type="containsText" dxfId="20" priority="50" operator="containsText" text="patient">
      <formula>NOT(ISERROR(SEARCH("patient",D31)))</formula>
    </cfRule>
  </conditionalFormatting>
  <conditionalFormatting sqref="D33:E65">
    <cfRule type="containsText" dxfId="19" priority="26" operator="containsText" text="patient">
      <formula>NOT(ISERROR(SEARCH("patient",D33)))</formula>
    </cfRule>
  </conditionalFormatting>
  <conditionalFormatting sqref="E31">
    <cfRule type="containsText" dxfId="18" priority="55" operator="containsText" text="N/A">
      <formula>NOT(ISERROR(SEARCH("N/A",E31)))</formula>
    </cfRule>
  </conditionalFormatting>
  <conditionalFormatting sqref="E33:E65">
    <cfRule type="containsText" dxfId="17" priority="27" operator="containsText" text="N/A">
      <formula>NOT(ISERROR(SEARCH("N/A",E33)))</formula>
    </cfRule>
  </conditionalFormatting>
  <conditionalFormatting sqref="E32:H32">
    <cfRule type="containsText" dxfId="16" priority="1" operator="containsText" text="N/A">
      <formula>NOT(ISERROR(SEARCH("N/A",E32)))</formula>
    </cfRule>
  </conditionalFormatting>
  <conditionalFormatting sqref="F41">
    <cfRule type="containsText" dxfId="15" priority="3" operator="containsText" text="patient">
      <formula>NOT(ISERROR(SEARCH("patient",F41)))</formula>
    </cfRule>
  </conditionalFormatting>
  <conditionalFormatting sqref="F33:H49 F31:O31 F64:G64 F65:H65">
    <cfRule type="containsText" dxfId="14" priority="6" operator="containsText" text="N/A">
      <formula>NOT(ISERROR(SEARCH("N/A",F31)))</formula>
    </cfRule>
  </conditionalFormatting>
  <conditionalFormatting sqref="F50:H50">
    <cfRule type="containsText" dxfId="13" priority="2" operator="containsText" text="N/A">
      <formula>NOT(ISERROR(SEARCH("N/A",F50)))</formula>
    </cfRule>
  </conditionalFormatting>
  <conditionalFormatting sqref="F51:H53">
    <cfRule type="containsText" dxfId="12" priority="4" operator="containsText" text="Column">
      <formula>NOT(ISERROR(SEARCH("Column",F51)))</formula>
    </cfRule>
  </conditionalFormatting>
  <conditionalFormatting sqref="F51:H63">
    <cfRule type="containsText" dxfId="11" priority="5" operator="containsText" text="N/A">
      <formula>NOT(ISERROR(SEARCH("N/A",F51)))</formula>
    </cfRule>
  </conditionalFormatting>
  <conditionalFormatting sqref="F69:L70">
    <cfRule type="containsText" dxfId="10" priority="42" operator="containsText" text="N/A">
      <formula>NOT(ISERROR(SEARCH("N/A",F69)))</formula>
    </cfRule>
  </conditionalFormatting>
  <conditionalFormatting sqref="I33:O65">
    <cfRule type="containsText" dxfId="9" priority="7" operator="containsText" text="N/A">
      <formula>NOT(ISERROR(SEARCH("N/A",I33)))</formula>
    </cfRule>
  </conditionalFormatting>
  <conditionalFormatting sqref="P51:Q53">
    <cfRule type="containsText" dxfId="8" priority="12" operator="containsText" text="Column">
      <formula>NOT(ISERROR(SEARCH("Column",P51)))</formula>
    </cfRule>
  </conditionalFormatting>
  <conditionalFormatting sqref="P51:Q65">
    <cfRule type="containsText" dxfId="7" priority="13" operator="containsText" text="N/A">
      <formula>NOT(ISERROR(SEARCH("N/A",P51)))</formula>
    </cfRule>
  </conditionalFormatting>
  <conditionalFormatting sqref="P31:S50">
    <cfRule type="containsText" dxfId="6" priority="10" operator="containsText" text="N/A">
      <formula>NOT(ISERROR(SEARCH("N/A",P31)))</formula>
    </cfRule>
  </conditionalFormatting>
  <conditionalFormatting sqref="R51:R53">
    <cfRule type="containsText" dxfId="5" priority="18" operator="containsText" text="N/A">
      <formula>NOT(ISERROR(SEARCH("N/A",R51)))</formula>
    </cfRule>
  </conditionalFormatting>
  <conditionalFormatting sqref="R54:S65">
    <cfRule type="containsText" dxfId="4" priority="17" operator="containsText" text="N/A">
      <formula>NOT(ISERROR(SEARCH("N/A",R54)))</formula>
    </cfRule>
  </conditionalFormatting>
  <conditionalFormatting sqref="S51:S53">
    <cfRule type="containsText" dxfId="3" priority="19" operator="containsText" text="Column">
      <formula>NOT(ISERROR(SEARCH("Column",S51)))</formula>
    </cfRule>
    <cfRule type="containsText" dxfId="2" priority="20" operator="containsText" text="N/A">
      <formula>NOT(ISERROR(SEARCH("N/A",S51)))</formula>
    </cfRule>
  </conditionalFormatting>
  <conditionalFormatting sqref="T32">
    <cfRule type="containsText" dxfId="1" priority="45" operator="containsText" text="N/A">
      <formula>NOT(ISERROR(SEARCH("N/A",T32)))</formula>
    </cfRule>
  </conditionalFormatting>
  <conditionalFormatting sqref="T50">
    <cfRule type="containsText" dxfId="0" priority="31" operator="containsText" text="N/A">
      <formula>NOT(ISERROR(SEARCH("N/A",T50)))</formula>
    </cfRule>
  </conditionalFormatting>
  <hyperlinks>
    <hyperlink ref="A31" r:id="rId1" xr:uid="{00000000-0004-0000-0D00-000000000000}"/>
    <hyperlink ref="A33" r:id="rId2" xr:uid="{00000000-0004-0000-0D00-000001000000}"/>
    <hyperlink ref="A34" r:id="rId3" xr:uid="{00000000-0004-0000-0D00-000002000000}"/>
    <hyperlink ref="A35" r:id="rId4" xr:uid="{00000000-0004-0000-0D00-000003000000}"/>
    <hyperlink ref="A36" r:id="rId5" xr:uid="{00000000-0004-0000-0D00-000004000000}"/>
    <hyperlink ref="A37" r:id="rId6" xr:uid="{00000000-0004-0000-0D00-000005000000}"/>
    <hyperlink ref="A38" r:id="rId7" xr:uid="{00000000-0004-0000-0D00-000006000000}"/>
    <hyperlink ref="A39" r:id="rId8" xr:uid="{00000000-0004-0000-0D00-000007000000}"/>
    <hyperlink ref="A40" r:id="rId9" xr:uid="{00000000-0004-0000-0D00-000008000000}"/>
    <hyperlink ref="A41" r:id="rId10" xr:uid="{00000000-0004-0000-0D00-000009000000}"/>
    <hyperlink ref="A42" r:id="rId11" xr:uid="{00000000-0004-0000-0D00-00000A000000}"/>
    <hyperlink ref="A43" r:id="rId12" xr:uid="{00000000-0004-0000-0D00-00000B000000}"/>
    <hyperlink ref="A44" r:id="rId13" xr:uid="{00000000-0004-0000-0D00-00000C000000}"/>
    <hyperlink ref="A45" r:id="rId14" xr:uid="{00000000-0004-0000-0D00-00000D000000}"/>
    <hyperlink ref="A46" r:id="rId15" xr:uid="{00000000-0004-0000-0D00-00000E000000}"/>
    <hyperlink ref="A47" r:id="rId16" xr:uid="{00000000-0004-0000-0D00-00000F000000}"/>
    <hyperlink ref="A48" r:id="rId17" xr:uid="{00000000-0004-0000-0D00-000010000000}"/>
    <hyperlink ref="T36" r:id="rId18" xr:uid="{00000000-0004-0000-0D00-000011000000}"/>
    <hyperlink ref="T37" r:id="rId19" xr:uid="{00000000-0004-0000-0D00-000012000000}"/>
    <hyperlink ref="T35" r:id="rId20" xr:uid="{00000000-0004-0000-0D00-000013000000}"/>
    <hyperlink ref="T33" r:id="rId21" xr:uid="{00000000-0004-0000-0D00-000014000000}"/>
    <hyperlink ref="T38" r:id="rId22" xr:uid="{00000000-0004-0000-0D00-000015000000}"/>
    <hyperlink ref="T44" r:id="rId23" display="https://www.ohsu.edu/visit/parking-lot-20" xr:uid="{00000000-0004-0000-0D00-000016000000}"/>
    <hyperlink ref="T46" r:id="rId24" display="https://www.ohsu.edu/visit/parking-lot-20" xr:uid="{00000000-0004-0000-0D00-000017000000}"/>
    <hyperlink ref="T47" r:id="rId25" xr:uid="{00000000-0004-0000-0D00-000018000000}"/>
    <hyperlink ref="T45" r:id="rId26" xr:uid="{00000000-0004-0000-0D00-000019000000}"/>
    <hyperlink ref="T41" r:id="rId27" xr:uid="{00000000-0004-0000-0D00-00001A000000}"/>
    <hyperlink ref="T49" r:id="rId28" xr:uid="{00000000-0004-0000-0D00-00001B000000}"/>
    <hyperlink ref="A69" r:id="rId29" xr:uid="{00000000-0004-0000-0D00-00001C000000}"/>
    <hyperlink ref="A68" r:id="rId30" xr:uid="{00000000-0004-0000-0D00-00001D000000}"/>
    <hyperlink ref="T68" r:id="rId31" display="https://www.ohsu.edu/visit/motorcycle?utm_source=rate" xr:uid="{00000000-0004-0000-0D00-00001E000000}"/>
    <hyperlink ref="A49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4" r:id="rId33" xr:uid="{00000000-0004-0000-0D00-000021000000}"/>
    <hyperlink ref="T39" r:id="rId34" xr:uid="{00000000-0004-0000-0D00-000022000000}"/>
    <hyperlink ref="T40" r:id="rId35" xr:uid="{00000000-0004-0000-0D00-000023000000}"/>
    <hyperlink ref="T42" r:id="rId36" xr:uid="{00000000-0004-0000-0D00-000024000000}"/>
    <hyperlink ref="T48" r:id="rId37" xr:uid="{00000000-0004-0000-0D00-000025000000}"/>
    <hyperlink ref="T43" r:id="rId38" xr:uid="{00000000-0004-0000-0D00-000026000000}"/>
    <hyperlink ref="D70" r:id="rId39" xr:uid="{00000000-0004-0000-0D00-000027000000}"/>
    <hyperlink ref="A70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32" r:id="rId43" xr:uid="{00000000-0004-0000-0D00-00004B000000}"/>
    <hyperlink ref="T25" r:id="rId44" display="https://www.ohsu.edu/ridehome?utm_source=rate" xr:uid="{00000000-0004-0000-0D00-00004D000000}"/>
    <hyperlink ref="T26" r:id="rId45" display="https://o2.ohsu.edu/lyftoff?utm_source=rate" xr:uid="{00000000-0004-0000-0D00-00004E000000}"/>
    <hyperlink ref="T22" r:id="rId46" display="https://www.ohsu.edu/transit?utm_source=rate" xr:uid="{00000000-0004-0000-0D00-00004F000000}"/>
    <hyperlink ref="T17" r:id="rId47" display="https://www.ohsu.edu/transit?utm_source=rate" xr:uid="{00000000-0004-0000-0D00-000051000000}"/>
    <hyperlink ref="A74" r:id="rId48" xr:uid="{00000000-0004-0000-0D00-000055000000}"/>
    <hyperlink ref="A75" r:id="rId49" display="ParkMobile Guest Reservations" xr:uid="{00000000-0004-0000-0D00-000056000000}"/>
    <hyperlink ref="A76" r:id="rId50" xr:uid="{00000000-0004-0000-0D00-000057000000}"/>
    <hyperlink ref="A77" r:id="rId51" xr:uid="{00000000-0004-0000-0D00-000058000000}"/>
    <hyperlink ref="A78" r:id="rId52" xr:uid="{00000000-0004-0000-0D00-000059000000}"/>
    <hyperlink ref="T74" r:id="rId53" display="https://www.ohsu.edu/visit/parking-services-departments?utm_source=rate" xr:uid="{00000000-0004-0000-0D00-00005A000000}"/>
    <hyperlink ref="T75" r:id="rId54" display="https://www.ohsu.edu/visit/parking-services-departments?utm_source=rate" xr:uid="{00000000-0004-0000-0D00-00005B000000}"/>
    <hyperlink ref="P68" r:id="rId55" display="Requires OHSU Motorcycle permit. Request Here. Select “Request or Stop Permit”" xr:uid="{00000000-0004-0000-0D00-00005F000000}"/>
    <hyperlink ref="P69" r:id="rId56" display="Available with an ADA permit or doctor's note. Request the permit here. Select &quot;Request or Stop a Permit.&quot;" xr:uid="{00000000-0004-0000-0D00-000060000000}"/>
    <hyperlink ref="T6" r:id="rId57" xr:uid="{00000000-0004-0000-0D00-000061000000}"/>
    <hyperlink ref="T14" r:id="rId58" display="https://o2.ohsu.edu/campus-access-and-commute/getting-bike?utm_source=rate" xr:uid="{00000000-0004-0000-0D00-000062000000}"/>
    <hyperlink ref="T7" r:id="rId59" display="https://o2.ohsu.edu/mycommute?utm_source=rate" xr:uid="{00000000-0004-0000-0D00-000063000000}"/>
    <hyperlink ref="T16" r:id="rId60" display="https://o2.ohsu.edu/mycommute?utm_source=rate" xr:uid="{00000000-0004-0000-0D00-000064000000}"/>
    <hyperlink ref="T32" r:id="rId61" xr:uid="{00000000-0004-0000-0D00-000065000000}"/>
    <hyperlink ref="D70" r:id="rId62" xr:uid="{00000000-0004-0000-0D00-000066000000}"/>
    <hyperlink ref="A70" r:id="rId63" display="GME Marquam Hill" xr:uid="{00000000-0004-0000-0D00-000067000000}"/>
    <hyperlink ref="P70" r:id="rId64" xr:uid="{00000000-0004-0000-0D00-000068000000}"/>
    <hyperlink ref="A50" r:id="rId65" xr:uid="{00000000-0004-0000-0D00-000069000000}"/>
    <hyperlink ref="A51" r:id="rId66" xr:uid="{00000000-0004-0000-0D00-00006A000000}"/>
    <hyperlink ref="T55" r:id="rId67" xr:uid="{00000000-0004-0000-0D00-00006B000000}"/>
    <hyperlink ref="T54" r:id="rId68" xr:uid="{00000000-0004-0000-0D00-00006C000000}"/>
    <hyperlink ref="T61" r:id="rId69" xr:uid="{00000000-0004-0000-0D00-00006D000000}"/>
    <hyperlink ref="T58" r:id="rId70" xr:uid="{00000000-0004-0000-0D00-00006E000000}"/>
    <hyperlink ref="T59" r:id="rId71" xr:uid="{00000000-0004-0000-0D00-00006F000000}"/>
    <hyperlink ref="A54" r:id="rId72" xr:uid="{00000000-0004-0000-0D00-000070000000}"/>
    <hyperlink ref="A55" r:id="rId73" xr:uid="{00000000-0004-0000-0D00-000071000000}"/>
    <hyperlink ref="A58" r:id="rId74" xr:uid="{00000000-0004-0000-0D00-000072000000}"/>
    <hyperlink ref="A56" r:id="rId75" xr:uid="{00000000-0004-0000-0D00-000073000000}"/>
    <hyperlink ref="A59" r:id="rId76" xr:uid="{00000000-0004-0000-0D00-000074000000}"/>
    <hyperlink ref="A60" r:id="rId77" xr:uid="{00000000-0004-0000-0D00-000075000000}"/>
    <hyperlink ref="A61" r:id="rId78" xr:uid="{00000000-0004-0000-0D00-000076000000}"/>
    <hyperlink ref="A64" r:id="rId79" xr:uid="{00000000-0004-0000-0D00-000077000000}"/>
    <hyperlink ref="A57" r:id="rId80" xr:uid="{00000000-0004-0000-0D00-000078000000}"/>
    <hyperlink ref="A62" r:id="rId81" xr:uid="{00000000-0004-0000-0D00-000079000000}"/>
    <hyperlink ref="T62" r:id="rId82" xr:uid="{00000000-0004-0000-0D00-00007A000000}"/>
    <hyperlink ref="T65" r:id="rId83" xr:uid="{00000000-0004-0000-0D00-00007B000000}"/>
    <hyperlink ref="T64" r:id="rId84" xr:uid="{00000000-0004-0000-0D00-00007C000000}"/>
    <hyperlink ref="T60" r:id="rId85" xr:uid="{00000000-0004-0000-0D00-00007D000000}"/>
    <hyperlink ref="T57" r:id="rId86" xr:uid="{00000000-0004-0000-0D00-00007E000000}"/>
    <hyperlink ref="T56" r:id="rId87" xr:uid="{00000000-0004-0000-0D00-00007F000000}"/>
    <hyperlink ref="A65" r:id="rId88" xr:uid="{00000000-0004-0000-0D00-000080000000}"/>
    <hyperlink ref="T50" r:id="rId89" xr:uid="{00000000-0004-0000-0D00-000081000000}"/>
    <hyperlink ref="T9" r:id="rId90" display="https://o2.ohsu.edu/campus-access-and-commute/getting-bike?utm_source=rate" xr:uid="{3AD333D9-968C-472C-88DB-79265B809B08}"/>
    <hyperlink ref="T31" r:id="rId91" display="https://www.ohsu.edu/shalom?utm_source=rate" xr:uid="{CB32E9FB-0AFA-46E4-BAF7-A8CB1CF1C03D}"/>
    <hyperlink ref="T70" r:id="rId92" display="https://o2.ohsu.edu/campus-access-and-commute/gme-resident-transportation?utm_source=rate" xr:uid="{83D10BBE-41A5-48C1-B9DD-77A47D7DB730}"/>
    <hyperlink ref="I28" r:id="rId93" xr:uid="{67B9EC52-6E7C-4060-AEA8-5D95D57981AC}"/>
    <hyperlink ref="T30" r:id="rId94" xr:uid="{AA22183E-A18D-44C5-A12D-2501649CDBD3}"/>
    <hyperlink ref="F29" r:id="rId95" xr:uid="{A3C3FD49-22CF-4E52-AE65-8C794E8B7F06}"/>
    <hyperlink ref="T5" r:id="rId96" xr:uid="{A557D651-09D4-4F28-8B69-FE9C853A7698}"/>
    <hyperlink ref="T15" r:id="rId97" xr:uid="{465CE80D-5015-46FE-8B08-320AEEBCB0D3}"/>
    <hyperlink ref="T23" r:id="rId98" xr:uid="{D5CEF8D7-89E9-41E1-BE75-3FA72A3AF319}"/>
    <hyperlink ref="A28" r:id="rId99" xr:uid="{F05E5B61-ED59-48EF-B14F-B9F1C5F25190}"/>
    <hyperlink ref="H3" r:id="rId100" xr:uid="{DBDC3582-ABE9-43F8-AF7A-B59276B8EB61}"/>
    <hyperlink ref="T28" r:id="rId101" xr:uid="{39174DE1-246B-422A-9AA9-683E62CAE9C1}"/>
    <hyperlink ref="A25" r:id="rId102" xr:uid="{2D5E997F-17C8-47BB-845A-176477B08AC6}"/>
    <hyperlink ref="A26" r:id="rId103" xr:uid="{19715C69-127D-4924-8D56-34CE9D9BB810}"/>
    <hyperlink ref="A7" r:id="rId104" display="MyCommute incentive" xr:uid="{91784A80-92B2-4D39-8D15-8931B2452A7C}"/>
    <hyperlink ref="A13" r:id="rId105" location="section-36261?utm_source=ratesheet" xr:uid="{D1EA173C-4A19-4BA5-9E46-E5EAB91BD91A}"/>
    <hyperlink ref="A14" r:id="rId106" location="section-36261?utm_source=ratesheet" xr:uid="{5296CA4F-3824-4588-9FF8-BD332D448E2C}"/>
    <hyperlink ref="A11" r:id="rId107" display="30 Day Loaner Bike" xr:uid="{23F28C75-34F6-413E-8221-9049040A1FB8}"/>
    <hyperlink ref="A12" r:id="rId108" display="14 Day Loaner E-Bike" xr:uid="{55EB528E-BD31-4A55-A1F4-18001657350A}"/>
    <hyperlink ref="A6" r:id="rId109" display="Go By Bike Valet" xr:uid="{24A77719-F855-4B8A-A7B0-DEC87E01EEEE}"/>
    <hyperlink ref="A9" r:id="rId110" display="BIke facility" xr:uid="{76A9891E-B31F-4E5F-A4F7-A607A693F557}"/>
    <hyperlink ref="B6" r:id="rId111" display="onsite" xr:uid="{A8C1A4DC-6C2B-4165-85E5-B49501CC0CBC}"/>
    <hyperlink ref="B10:B11" r:id="rId112" display="Go By Bike" xr:uid="{42C788AC-AECC-4486-90FF-1278989A55C5}"/>
    <hyperlink ref="B7" r:id="rId113" xr:uid="{0878A73E-35FC-4DC7-8827-82AED0BA74EF}"/>
    <hyperlink ref="B9" r:id="rId114" xr:uid="{34EC73FB-B792-41AC-85C9-406530E3F511}"/>
    <hyperlink ref="B10" r:id="rId115" xr:uid="{67325E62-8891-45DE-85E2-69BC5E883480}"/>
    <hyperlink ref="A16" r:id="rId116" display="MyCommute incentive" xr:uid="{C0216171-1EC7-49F3-889F-0CA866A7F062}"/>
    <hyperlink ref="B16" r:id="rId117" xr:uid="{C1C5CE01-10C6-47FD-A1F6-48FDFE45AA72}"/>
    <hyperlink ref="B26" r:id="rId118" xr:uid="{17D5E1EE-BA27-42FA-8CED-73A2BF31F1BF}"/>
    <hyperlink ref="B25" r:id="rId119" xr:uid="{63A9C4C0-4095-41BB-BB20-03590C4C7F90}"/>
    <hyperlink ref="B17" r:id="rId120" xr:uid="{B85BFFA7-F395-4596-92DA-F2AE689285E3}"/>
    <hyperlink ref="B19" r:id="rId121" xr:uid="{B00D032A-8ADA-451D-9181-81ACA5C22848}"/>
    <hyperlink ref="B21" r:id="rId122" xr:uid="{02912D99-E004-41EE-BFD5-4523DBED2130}"/>
    <hyperlink ref="B20" r:id="rId123" xr:uid="{F4D91D45-D19C-4EA3-98B7-468DE7269CC7}"/>
    <hyperlink ref="B22" r:id="rId124" xr:uid="{FFE3D831-4790-47DF-AA98-6FB6A4D83E76}"/>
    <hyperlink ref="B18" r:id="rId125" xr:uid="{B09357AC-322A-4516-BD98-121BED4F57A2}"/>
    <hyperlink ref="B8" r:id="rId126" xr:uid="{E9F8E3F3-8060-49CF-B43C-AF23B8A67052}"/>
    <hyperlink ref="B13" r:id="rId127" xr:uid="{EB73470A-5271-4E96-8047-8BF958656C90}"/>
    <hyperlink ref="B14" r:id="rId128" xr:uid="{AC51E750-699D-4919-AC6A-54838B71B5D9}"/>
    <hyperlink ref="A22" r:id="rId129" display="TriMet: ONA new hire" xr:uid="{C0034844-497B-4221-9EAE-CB727DDDBAE7}"/>
    <hyperlink ref="A21" r:id="rId130" display="TriMet: Medical Assistant" xr:uid="{62C2CBC8-B7D2-4581-835C-420E001566E6}"/>
    <hyperlink ref="A20" r:id="rId131" display="TriMet Universal" xr:uid="{D99B385F-9AE5-4912-907E-7E3D8FDC7A18}"/>
    <hyperlink ref="A17" r:id="rId132" display="C-Tran Express" xr:uid="{77F28F3E-4726-4AB8-9789-D24E22362247}"/>
    <hyperlink ref="A19" r:id="rId133" xr:uid="{3A97F8A5-AD2D-4489-89B9-029FAE61CEA6}"/>
    <hyperlink ref="A18" r:id="rId134" xr:uid="{384C3CB3-D4E1-4B67-BE70-6EC648981A41}"/>
    <hyperlink ref="T29" r:id="rId135" xr:uid="{E6F5CD94-EC61-412A-84D1-7ABC6B9DAE98}"/>
  </hyperlinks>
  <pageMargins left="0.25" right="0.25" top="0.75" bottom="0.75" header="0.3" footer="0.3"/>
  <pageSetup paperSize="3" orientation="landscape" horizontalDpi="300" verticalDpi="300" r:id="rId136"/>
  <rowBreaks count="2" manualBreakCount="2">
    <brk id="27" max="16383" man="1"/>
    <brk id="7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G47" sqref="G47"/>
    </sheetView>
  </sheetViews>
  <sheetFormatPr defaultRowHeight="14.25" x14ac:dyDescent="0.45"/>
  <cols>
    <col min="10" max="10" width="13" customWidth="1"/>
    <col min="11" max="11" width="4" customWidth="1"/>
  </cols>
  <sheetData>
    <row r="1" spans="1:10" x14ac:dyDescent="0.4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x14ac:dyDescent="0.4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x14ac:dyDescent="0.45">
      <c r="A3" s="35"/>
      <c r="B3" s="35"/>
      <c r="C3" s="35"/>
      <c r="D3" s="35"/>
      <c r="E3" s="35"/>
      <c r="F3" s="35"/>
      <c r="G3" s="35"/>
      <c r="H3" s="35"/>
      <c r="I3" s="35"/>
      <c r="J3" s="35"/>
    </row>
    <row r="4" spans="1:10" x14ac:dyDescent="0.45">
      <c r="A4" s="35"/>
      <c r="B4" s="35"/>
      <c r="C4" s="35"/>
      <c r="D4" s="35"/>
      <c r="E4" s="35"/>
      <c r="F4" s="35"/>
      <c r="G4" s="35"/>
      <c r="H4" s="35"/>
      <c r="I4" s="35"/>
      <c r="J4" s="35"/>
    </row>
    <row r="5" spans="1:10" x14ac:dyDescent="0.45">
      <c r="A5" s="35"/>
      <c r="B5" s="35"/>
      <c r="C5" s="35"/>
      <c r="D5" s="35"/>
      <c r="E5" s="35"/>
      <c r="F5" s="35"/>
      <c r="G5" s="35"/>
      <c r="H5" s="35"/>
      <c r="I5" s="35"/>
      <c r="J5" s="35"/>
    </row>
    <row r="6" spans="1:10" x14ac:dyDescent="0.45">
      <c r="A6" s="35"/>
      <c r="B6" s="35"/>
      <c r="C6" s="35"/>
      <c r="D6" s="35"/>
      <c r="E6" s="35"/>
      <c r="F6" s="35"/>
      <c r="G6" s="35"/>
      <c r="H6" s="35"/>
      <c r="I6" s="35"/>
      <c r="J6" s="35"/>
    </row>
    <row r="7" spans="1:10" x14ac:dyDescent="0.45">
      <c r="A7" s="35"/>
      <c r="B7" s="35"/>
      <c r="C7" s="35"/>
      <c r="D7" s="35"/>
      <c r="E7" s="35"/>
      <c r="F7" s="35"/>
      <c r="G7" s="35"/>
      <c r="H7" s="35"/>
      <c r="I7" s="35"/>
      <c r="J7" s="35"/>
    </row>
    <row r="8" spans="1:10" x14ac:dyDescent="0.45">
      <c r="A8" s="35"/>
      <c r="B8" s="35"/>
      <c r="C8" s="35"/>
      <c r="D8" s="35"/>
      <c r="E8" s="35"/>
      <c r="F8" s="35"/>
      <c r="G8" s="35"/>
      <c r="H8" s="35"/>
      <c r="I8" s="35"/>
      <c r="J8" s="35"/>
    </row>
    <row r="9" spans="1:10" x14ac:dyDescent="0.45">
      <c r="A9" s="35"/>
      <c r="B9" s="35"/>
      <c r="C9" s="35"/>
      <c r="D9" s="35"/>
      <c r="E9" s="35"/>
      <c r="F9" s="35"/>
      <c r="G9" s="35"/>
      <c r="H9" s="35"/>
      <c r="I9" s="35"/>
      <c r="J9" s="35"/>
    </row>
    <row r="10" spans="1:10" x14ac:dyDescent="0.45">
      <c r="A10" s="35"/>
      <c r="B10" s="35"/>
      <c r="C10" s="35"/>
      <c r="D10" s="35"/>
      <c r="E10" s="35"/>
      <c r="F10" s="35"/>
      <c r="G10" s="35"/>
      <c r="H10" s="35"/>
      <c r="I10" s="35"/>
      <c r="J10" s="35"/>
    </row>
    <row r="11" spans="1:10" x14ac:dyDescent="0.45">
      <c r="A11" s="35"/>
      <c r="B11" s="35"/>
      <c r="C11" s="35"/>
      <c r="D11" s="35"/>
      <c r="E11" s="35"/>
      <c r="F11" s="35"/>
      <c r="G11" s="35"/>
      <c r="H11" s="35"/>
      <c r="I11" s="35"/>
      <c r="J11" s="35"/>
    </row>
    <row r="12" spans="1:10" x14ac:dyDescent="0.45">
      <c r="A12" s="35"/>
      <c r="B12" s="35"/>
      <c r="C12" s="35"/>
      <c r="D12" s="35"/>
      <c r="E12" s="35"/>
      <c r="F12" s="35"/>
      <c r="G12" s="35"/>
      <c r="H12" s="35"/>
      <c r="I12" s="35"/>
      <c r="J12" s="35"/>
    </row>
    <row r="13" spans="1:10" x14ac:dyDescent="0.45">
      <c r="A13" s="35"/>
      <c r="B13" s="35"/>
      <c r="C13" s="35"/>
      <c r="D13" s="35"/>
      <c r="E13" s="35"/>
      <c r="F13" s="35"/>
      <c r="G13" s="35"/>
      <c r="H13" s="35"/>
      <c r="I13" s="35"/>
      <c r="J13" s="35"/>
    </row>
    <row r="14" spans="1:10" x14ac:dyDescent="0.45">
      <c r="A14" s="35"/>
      <c r="B14" s="35"/>
      <c r="C14" s="35"/>
      <c r="D14" s="35"/>
      <c r="E14" s="35"/>
      <c r="F14" s="35"/>
      <c r="G14" s="35"/>
      <c r="H14" s="35"/>
      <c r="I14" s="35"/>
      <c r="J14" s="35"/>
    </row>
    <row r="15" spans="1:10" x14ac:dyDescent="0.45">
      <c r="A15" s="35"/>
      <c r="B15" s="35"/>
      <c r="C15" s="35"/>
      <c r="D15" s="35"/>
      <c r="E15" s="35"/>
      <c r="F15" s="35"/>
      <c r="G15" s="35"/>
      <c r="H15" s="35"/>
      <c r="I15" s="35"/>
      <c r="J15" s="35"/>
    </row>
    <row r="16" spans="1:10" x14ac:dyDescent="0.45">
      <c r="A16" s="35"/>
      <c r="B16" s="35"/>
      <c r="C16" s="35"/>
      <c r="D16" s="35"/>
      <c r="E16" s="35"/>
      <c r="F16" s="35"/>
      <c r="G16" s="35"/>
      <c r="H16" s="35"/>
      <c r="I16" s="35"/>
      <c r="J16" s="35"/>
    </row>
    <row r="17" spans="1:10" x14ac:dyDescent="0.45">
      <c r="A17" s="35"/>
      <c r="B17" s="35"/>
      <c r="C17" s="35"/>
      <c r="D17" s="35"/>
      <c r="E17" s="35"/>
      <c r="F17" s="35"/>
      <c r="G17" s="35"/>
      <c r="H17" s="35"/>
      <c r="I17" s="35"/>
      <c r="J17" s="35"/>
    </row>
    <row r="18" spans="1:10" x14ac:dyDescent="0.45">
      <c r="A18" s="35"/>
      <c r="B18" s="35"/>
      <c r="C18" s="35"/>
      <c r="D18" s="35"/>
      <c r="E18" s="35"/>
      <c r="F18" s="35"/>
      <c r="G18" s="35"/>
      <c r="H18" s="35"/>
      <c r="I18" s="35"/>
      <c r="J18" s="35"/>
    </row>
    <row r="19" spans="1:10" x14ac:dyDescent="0.45">
      <c r="A19" s="35"/>
      <c r="B19" s="35"/>
      <c r="C19" s="35"/>
      <c r="D19" s="35"/>
      <c r="E19" s="35"/>
      <c r="F19" s="35"/>
      <c r="G19" s="35"/>
      <c r="H19" s="35"/>
      <c r="I19" s="35"/>
      <c r="J19" s="35"/>
    </row>
    <row r="20" spans="1:10" x14ac:dyDescent="0.45">
      <c r="A20" s="35"/>
      <c r="B20" s="35"/>
      <c r="C20" s="35"/>
      <c r="D20" s="35"/>
      <c r="E20" s="35"/>
      <c r="F20" s="35"/>
      <c r="G20" s="35"/>
      <c r="H20" s="35"/>
      <c r="I20" s="35"/>
      <c r="J20" s="35"/>
    </row>
    <row r="21" spans="1:10" x14ac:dyDescent="0.45">
      <c r="A21" s="35"/>
      <c r="B21" s="35"/>
      <c r="C21" s="35"/>
      <c r="D21" s="35"/>
      <c r="E21" s="35"/>
      <c r="F21" s="35"/>
      <c r="G21" s="35"/>
      <c r="H21" s="35"/>
      <c r="I21" s="35"/>
      <c r="J21" s="35"/>
    </row>
    <row r="22" spans="1:10" x14ac:dyDescent="0.45">
      <c r="A22" s="35"/>
      <c r="B22" s="35"/>
      <c r="C22" s="35"/>
      <c r="D22" s="35"/>
      <c r="E22" s="35"/>
      <c r="F22" s="35"/>
      <c r="G22" s="35"/>
      <c r="H22" s="35"/>
      <c r="I22" s="35"/>
      <c r="J22" s="35"/>
    </row>
    <row r="23" spans="1:10" x14ac:dyDescent="0.45">
      <c r="A23" s="35"/>
      <c r="B23" s="35"/>
      <c r="C23" s="35"/>
      <c r="D23" s="35"/>
      <c r="E23" s="35"/>
      <c r="F23" s="35"/>
      <c r="G23" s="35"/>
      <c r="H23" s="35"/>
      <c r="I23" s="35"/>
      <c r="J23" s="35"/>
    </row>
    <row r="24" spans="1:10" x14ac:dyDescent="0.45">
      <c r="A24" s="35"/>
      <c r="B24" s="35"/>
      <c r="C24" s="35"/>
      <c r="D24" s="35"/>
      <c r="E24" s="35"/>
      <c r="F24" s="35"/>
      <c r="G24" s="35"/>
      <c r="H24" s="35"/>
      <c r="I24" s="35"/>
      <c r="J24" s="35"/>
    </row>
    <row r="25" spans="1:10" x14ac:dyDescent="0.45">
      <c r="A25" s="35"/>
      <c r="B25" s="35"/>
      <c r="C25" s="35"/>
      <c r="D25" s="35"/>
      <c r="E25" s="35"/>
      <c r="F25" s="35"/>
      <c r="G25" s="35"/>
      <c r="H25" s="35"/>
      <c r="I25" s="35"/>
      <c r="J25" s="35"/>
    </row>
    <row r="26" spans="1:10" x14ac:dyDescent="0.45">
      <c r="A26" s="35"/>
      <c r="B26" s="35"/>
      <c r="C26" s="35"/>
      <c r="D26" s="35"/>
      <c r="E26" s="35"/>
      <c r="F26" s="35"/>
      <c r="G26" s="35"/>
      <c r="H26" s="35"/>
      <c r="I26" s="35"/>
      <c r="J26" s="35"/>
    </row>
    <row r="27" spans="1:10" x14ac:dyDescent="0.45">
      <c r="A27" s="35"/>
      <c r="B27" s="35"/>
      <c r="C27" s="35"/>
      <c r="D27" s="35"/>
      <c r="E27" s="35"/>
      <c r="F27" s="35"/>
      <c r="G27" s="35"/>
      <c r="H27" s="35"/>
      <c r="I27" s="35"/>
      <c r="J27" s="35"/>
    </row>
    <row r="28" spans="1:10" x14ac:dyDescent="0.45">
      <c r="A28" s="35"/>
      <c r="B28" s="35"/>
      <c r="C28" s="35"/>
      <c r="D28" s="35"/>
      <c r="E28" s="35"/>
      <c r="F28" s="35"/>
      <c r="G28" s="35"/>
      <c r="H28" s="35"/>
      <c r="I28" s="35"/>
      <c r="J28" s="35"/>
    </row>
    <row r="29" spans="1:10" x14ac:dyDescent="0.45">
      <c r="A29" s="35"/>
      <c r="B29" s="35"/>
      <c r="C29" s="35"/>
      <c r="D29" s="35"/>
      <c r="E29" s="35"/>
      <c r="F29" s="35"/>
      <c r="G29" s="35"/>
      <c r="H29" s="35"/>
      <c r="I29" s="35"/>
      <c r="J29" s="35"/>
    </row>
    <row r="30" spans="1:10" x14ac:dyDescent="0.45">
      <c r="A30" s="35"/>
      <c r="B30" s="35"/>
      <c r="C30" s="35"/>
      <c r="D30" s="35"/>
      <c r="E30" s="35"/>
      <c r="F30" s="35"/>
      <c r="G30" s="35"/>
      <c r="H30" s="35"/>
      <c r="I30" s="35"/>
      <c r="J30" s="35"/>
    </row>
    <row r="31" spans="1:10" x14ac:dyDescent="0.45">
      <c r="A31" s="35"/>
      <c r="B31" s="35"/>
      <c r="C31" s="35"/>
      <c r="D31" s="35"/>
      <c r="E31" s="35"/>
      <c r="F31" s="35"/>
      <c r="G31" s="35"/>
      <c r="H31" s="35"/>
      <c r="I31" s="35"/>
      <c r="J31" s="35"/>
    </row>
    <row r="32" spans="1:10" x14ac:dyDescent="0.45">
      <c r="A32" s="35"/>
      <c r="B32" s="35"/>
      <c r="C32" s="35"/>
      <c r="D32" s="35"/>
      <c r="E32" s="35"/>
      <c r="F32" s="35"/>
      <c r="G32" s="35"/>
      <c r="H32" s="35"/>
      <c r="I32" s="35"/>
      <c r="J32" s="35"/>
    </row>
    <row r="33" spans="1:10" x14ac:dyDescent="0.45">
      <c r="A33" s="35"/>
      <c r="B33" s="35"/>
      <c r="C33" s="35"/>
      <c r="D33" s="35"/>
      <c r="E33" s="35"/>
      <c r="F33" s="35"/>
      <c r="G33" s="35"/>
      <c r="H33" s="35"/>
      <c r="I33" s="35"/>
      <c r="J33" s="35"/>
    </row>
    <row r="34" spans="1:10" x14ac:dyDescent="0.45">
      <c r="A34" s="35"/>
      <c r="B34" s="35"/>
      <c r="C34" s="35"/>
      <c r="D34" s="35"/>
      <c r="E34" s="35"/>
      <c r="F34" s="35"/>
      <c r="G34" s="35"/>
      <c r="H34" s="35"/>
      <c r="I34" s="35"/>
      <c r="J34" s="35"/>
    </row>
    <row r="35" spans="1:10" x14ac:dyDescent="0.45">
      <c r="A35" s="35"/>
      <c r="B35" s="35"/>
      <c r="C35" s="35"/>
      <c r="D35" s="35"/>
      <c r="E35" s="35"/>
      <c r="F35" s="35"/>
      <c r="G35" s="35"/>
      <c r="H35" s="35"/>
      <c r="I35" s="35"/>
      <c r="J35" s="35"/>
    </row>
    <row r="36" spans="1:10" x14ac:dyDescent="0.45">
      <c r="A36" s="35"/>
      <c r="B36" s="35"/>
      <c r="C36" s="35"/>
      <c r="D36" s="35"/>
      <c r="E36" s="35"/>
      <c r="F36" s="35"/>
      <c r="G36" s="35"/>
      <c r="H36" s="35"/>
      <c r="I36" s="35"/>
      <c r="J36" s="35"/>
    </row>
    <row r="37" spans="1:10" x14ac:dyDescent="0.45">
      <c r="A37" s="35"/>
      <c r="B37" s="35"/>
      <c r="C37" s="35"/>
      <c r="D37" s="35"/>
      <c r="E37" s="35"/>
      <c r="F37" s="35"/>
      <c r="G37" s="35"/>
      <c r="H37" s="35"/>
      <c r="I37" s="35"/>
      <c r="J37" s="35"/>
    </row>
    <row r="38" spans="1:10" x14ac:dyDescent="0.45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39" spans="1:10" x14ac:dyDescent="0.45">
      <c r="A39" s="35"/>
      <c r="B39" s="35"/>
      <c r="C39" s="35"/>
      <c r="D39" s="35"/>
      <c r="E39" s="35"/>
      <c r="F39" s="35"/>
      <c r="G39" s="35"/>
      <c r="H39" s="35"/>
      <c r="I39" s="35"/>
      <c r="J39" s="35"/>
    </row>
    <row r="40" spans="1:10" x14ac:dyDescent="0.45">
      <c r="A40" s="35"/>
      <c r="B40" s="35"/>
      <c r="C40" s="35"/>
      <c r="D40" s="35"/>
      <c r="E40" s="35"/>
      <c r="F40" s="35"/>
      <c r="G40" s="35"/>
      <c r="H40" s="35"/>
      <c r="I40" s="35"/>
      <c r="J40" s="35"/>
    </row>
    <row r="41" spans="1:10" x14ac:dyDescent="0.45">
      <c r="A41" s="35"/>
      <c r="B41" s="35"/>
      <c r="C41" s="35"/>
      <c r="D41" s="35"/>
      <c r="E41" s="35"/>
      <c r="F41" s="35"/>
      <c r="G41" s="35"/>
      <c r="H41" s="35"/>
      <c r="I41" s="35"/>
      <c r="J41" s="35"/>
    </row>
    <row r="42" spans="1:10" x14ac:dyDescent="0.45">
      <c r="A42" s="35"/>
      <c r="B42" s="35"/>
      <c r="C42" s="35"/>
      <c r="D42" s="35"/>
      <c r="E42" s="35"/>
      <c r="F42" s="35"/>
      <c r="G42" s="35"/>
      <c r="H42" s="35"/>
      <c r="I42" s="35"/>
      <c r="J42" s="35"/>
    </row>
    <row r="43" spans="1:10" x14ac:dyDescent="0.45">
      <c r="A43" s="35"/>
      <c r="B43" s="35"/>
      <c r="C43" s="35"/>
      <c r="D43" s="35"/>
      <c r="E43" s="35"/>
      <c r="F43" s="35"/>
      <c r="G43" s="35"/>
      <c r="H43" s="35"/>
      <c r="I43" s="35"/>
      <c r="J43" s="35"/>
    </row>
    <row r="44" spans="1:10" x14ac:dyDescent="0.45">
      <c r="A44" s="35"/>
      <c r="B44" s="35"/>
      <c r="C44" s="35"/>
      <c r="D44" s="35"/>
      <c r="E44" s="35"/>
      <c r="F44" s="35"/>
      <c r="G44" s="35"/>
      <c r="H44" s="35"/>
      <c r="I44" s="35"/>
      <c r="J44" s="35"/>
    </row>
    <row r="45" spans="1:10" x14ac:dyDescent="0.45">
      <c r="A45" s="35"/>
      <c r="B45" s="35"/>
      <c r="C45" s="35"/>
      <c r="D45" s="35"/>
      <c r="E45" s="35"/>
      <c r="F45" s="35"/>
      <c r="G45" s="35"/>
      <c r="H45" s="35"/>
      <c r="I45" s="35"/>
      <c r="J45" s="35"/>
    </row>
    <row r="46" spans="1:10" ht="4.5" customHeight="1" x14ac:dyDescent="0.45">
      <c r="A46" s="35"/>
      <c r="B46" s="35"/>
      <c r="C46" s="35"/>
      <c r="D46" s="35"/>
      <c r="E46" s="35"/>
      <c r="F46" s="35"/>
      <c r="G46" s="35"/>
      <c r="H46" s="35"/>
      <c r="I46" s="35"/>
      <c r="J46" s="35"/>
    </row>
  </sheetData>
  <sheetProtection algorithmName="SHA-512" hashValue="ahQRjYchf/4QZEjQI3EI28GqI6DgfNK8JXDrEvfg1Z2wIHNAbIx5GoDF45YuUqZxKU7d1qPlkjlJ9Fda7DQT7A==" saltValue="nJ+Bq7Evl6PZ1Ouvigt3TQ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L12" sqref="L12"/>
    </sheetView>
  </sheetViews>
  <sheetFormatPr defaultRowHeight="14.25" x14ac:dyDescent="0.45"/>
  <cols>
    <col min="1" max="1" width="32.796875" customWidth="1"/>
    <col min="2" max="2" width="24.59765625" customWidth="1"/>
    <col min="3" max="4" width="16.06640625" customWidth="1"/>
    <col min="5" max="5" width="15.06640625" customWidth="1"/>
    <col min="6" max="6" width="10.59765625" customWidth="1"/>
    <col min="8" max="8" width="9.06640625" customWidth="1"/>
    <col min="9" max="9" width="14.33203125" customWidth="1"/>
    <col min="12" max="12" width="13.33203125" customWidth="1"/>
  </cols>
  <sheetData>
    <row r="1" spans="1:8" ht="29.25" customHeight="1" x14ac:dyDescent="1">
      <c r="A1" s="943" t="s">
        <v>206</v>
      </c>
      <c r="B1" s="943"/>
      <c r="C1" s="943"/>
      <c r="D1" s="943"/>
      <c r="E1" s="943"/>
      <c r="F1" s="943"/>
    </row>
    <row r="2" spans="1:8" ht="21.75" customHeight="1" x14ac:dyDescent="1">
      <c r="A2" s="533"/>
      <c r="B2" s="693" t="s">
        <v>229</v>
      </c>
      <c r="C2" s="950">
        <f ca="1">TODAY()</f>
        <v>45755</v>
      </c>
      <c r="D2" s="950"/>
      <c r="E2" s="78"/>
      <c r="F2" s="78"/>
      <c r="G2" s="14"/>
      <c r="H2" s="14"/>
    </row>
    <row r="4" spans="1:8" x14ac:dyDescent="0.45">
      <c r="A4" t="str">
        <f>'All products and rates'!A4</f>
        <v>Click on each program or product for more information.</v>
      </c>
    </row>
    <row r="5" spans="1:8" ht="27" customHeight="1" x14ac:dyDescent="0.75">
      <c r="A5" s="8" t="str">
        <f>'All products and rates'!A5</f>
        <v>BIKE AND WALK</v>
      </c>
      <c r="B5" s="7" t="str">
        <f>'All products and rates'!B5</f>
        <v>Where to acquire</v>
      </c>
      <c r="C5" s="7" t="str">
        <f>'All products and rates'!D5</f>
        <v>Eligibility</v>
      </c>
      <c r="D5" s="573" t="str">
        <f>'All products and rates'!J5</f>
        <v>Description</v>
      </c>
      <c r="E5" s="7"/>
      <c r="F5" s="7"/>
    </row>
    <row r="6" spans="1:8" ht="15.75" x14ac:dyDescent="0.5">
      <c r="A6" s="19" t="str">
        <f>HYPERLINK('All products and rates'!T6,'All products and rates'!A6)</f>
        <v>Bike Valet</v>
      </c>
      <c r="B6" s="448" t="str">
        <f>'All products and rates'!B6</f>
        <v>Go By Bike</v>
      </c>
      <c r="C6" s="448" t="str">
        <f>'All products and rates'!D6</f>
        <v>General public</v>
      </c>
      <c r="D6" s="569" t="str">
        <f>'All products and rates'!J6</f>
        <v>Weekdays 5:30am-9:30pm at South Waterfront tram terminal</v>
      </c>
      <c r="E6" s="20"/>
      <c r="F6" s="20"/>
      <c r="G6" s="664"/>
    </row>
    <row r="7" spans="1:8" ht="25.5" x14ac:dyDescent="0.75">
      <c r="A7" s="9" t="s">
        <v>85</v>
      </c>
      <c r="B7" s="6" t="s">
        <v>67</v>
      </c>
      <c r="C7" s="6" t="s">
        <v>187</v>
      </c>
      <c r="D7" s="6" t="s">
        <v>70</v>
      </c>
      <c r="E7" s="9"/>
      <c r="F7" s="6"/>
    </row>
    <row r="8" spans="1:8" ht="15.75" x14ac:dyDescent="0.5">
      <c r="A8" s="268" t="s">
        <v>233</v>
      </c>
      <c r="B8" s="687" t="s">
        <v>171</v>
      </c>
      <c r="C8" s="688" t="s">
        <v>188</v>
      </c>
      <c r="D8" s="687" t="s">
        <v>79</v>
      </c>
      <c r="E8" s="15"/>
      <c r="F8" s="15"/>
      <c r="G8" s="664"/>
    </row>
    <row r="9" spans="1:8" ht="15.75" x14ac:dyDescent="0.5">
      <c r="A9" s="17" t="s">
        <v>44</v>
      </c>
      <c r="B9" s="142" t="str">
        <f>'All products and rates'!B16</f>
        <v>MyCommute</v>
      </c>
      <c r="C9" s="689" t="s">
        <v>188</v>
      </c>
      <c r="D9" s="142" t="s">
        <v>189</v>
      </c>
      <c r="E9" s="18"/>
      <c r="F9" s="18"/>
      <c r="G9" s="664"/>
    </row>
    <row r="10" spans="1:8" ht="15.75" x14ac:dyDescent="0.5">
      <c r="A10" s="268" t="s">
        <v>45</v>
      </c>
      <c r="B10" s="687" t="s">
        <v>171</v>
      </c>
      <c r="C10" s="690" t="s">
        <v>188</v>
      </c>
      <c r="D10" s="141" t="s">
        <v>77</v>
      </c>
      <c r="E10" s="16"/>
      <c r="F10" s="16"/>
      <c r="G10" s="664"/>
    </row>
    <row r="11" spans="1:8" ht="15.75" x14ac:dyDescent="0.5">
      <c r="A11" s="17" t="str">
        <f>HYPERLINK('All products and rates'!T18,"TriMet")</f>
        <v>TriMet</v>
      </c>
      <c r="B11" s="691" t="s">
        <v>171</v>
      </c>
      <c r="C11" s="689" t="s">
        <v>188</v>
      </c>
      <c r="D11" s="142" t="s">
        <v>190</v>
      </c>
      <c r="E11" s="18"/>
      <c r="F11" s="18"/>
      <c r="G11" s="664"/>
    </row>
    <row r="12" spans="1:8" ht="21" x14ac:dyDescent="0.55000000000000004">
      <c r="A12" s="639" t="str">
        <f>HYPERLINK('All products and rates'!T28,'All products and rates'!A28)</f>
        <v>PARKING facilities</v>
      </c>
      <c r="B12" s="4"/>
      <c r="C12" s="120" t="str">
        <f>HYPERLINK('All products and rates'!$T$30,'All products and rates'!$F$29)</f>
        <v>HONK</v>
      </c>
      <c r="D12" s="941" t="s">
        <v>88</v>
      </c>
      <c r="E12" s="942"/>
      <c r="F12" s="431"/>
    </row>
    <row r="13" spans="1:8" ht="26.25" customHeight="1" x14ac:dyDescent="0.45">
      <c r="A13" s="4"/>
      <c r="B13" s="4"/>
      <c r="C13" s="74" t="s">
        <v>160</v>
      </c>
      <c r="D13" s="948" t="s">
        <v>175</v>
      </c>
      <c r="E13" s="949"/>
      <c r="F13" s="432"/>
    </row>
    <row r="14" spans="1:8" x14ac:dyDescent="0.45">
      <c r="A14" s="4"/>
      <c r="B14" s="4"/>
      <c r="C14" s="74"/>
      <c r="D14" s="71"/>
      <c r="E14" s="71"/>
      <c r="F14" s="432"/>
    </row>
    <row r="15" spans="1:8" ht="16.149999999999999" thickBot="1" x14ac:dyDescent="0.55000000000000004">
      <c r="A15" s="63" t="str">
        <f>'All products and rates'!A30</f>
        <v>Facility</v>
      </c>
      <c r="B15" s="64" t="str">
        <f>'All products and rates'!B30</f>
        <v>Campus</v>
      </c>
      <c r="C15" s="65" t="str">
        <f>'All products and rates'!F30</f>
        <v>Daily</v>
      </c>
      <c r="D15" s="66" t="s">
        <v>91</v>
      </c>
      <c r="E15" s="66" t="str">
        <f>'All products and rates'!H30</f>
        <v>Daily (5+ hours)</v>
      </c>
      <c r="F15" s="432"/>
    </row>
    <row r="16" spans="1:8" ht="16.149999999999999" thickTop="1" x14ac:dyDescent="0.5">
      <c r="A16" s="411" t="str">
        <f>HYPERLINK('All products and rates'!T33,'All products and rates'!A33)</f>
        <v>Garage A</v>
      </c>
      <c r="B16" s="944" t="str">
        <f>'All products and rates'!B33</f>
        <v>Marquam Hill</v>
      </c>
      <c r="C16" s="150" t="str">
        <f>'All products and rates'!F33</f>
        <v>N/A</v>
      </c>
      <c r="D16" s="151" t="str">
        <f>'All products and rates'!G33</f>
        <v>N/A</v>
      </c>
      <c r="E16" s="272" t="str">
        <f>'All products and rates'!H33</f>
        <v>N/A</v>
      </c>
      <c r="F16" s="433"/>
    </row>
    <row r="17" spans="1:6" ht="15.75" x14ac:dyDescent="0.5">
      <c r="A17" s="412" t="str">
        <f>HYPERLINK('All products and rates'!T34,'All products and rates'!A34)</f>
        <v>Garage B</v>
      </c>
      <c r="B17" s="945"/>
      <c r="C17" s="154" t="str">
        <f>'All products and rates'!F34</f>
        <v>N/A</v>
      </c>
      <c r="D17" s="155" t="str">
        <f>'All products and rates'!G34</f>
        <v>N/A</v>
      </c>
      <c r="E17" s="273" t="str">
        <f>'All products and rates'!H34</f>
        <v>N/A</v>
      </c>
      <c r="F17" s="433"/>
    </row>
    <row r="18" spans="1:6" ht="17.25" customHeight="1" x14ac:dyDescent="0.5">
      <c r="A18" s="156" t="str">
        <f>HYPERLINK('All products and rates'!T35,'All products and rates'!A35)</f>
        <v>Garage C</v>
      </c>
      <c r="B18" s="945"/>
      <c r="C18" s="157" t="str">
        <f>'All products and rates'!F35</f>
        <v>N/A</v>
      </c>
      <c r="D18" s="157">
        <f>'All products and rates'!G35</f>
        <v>3</v>
      </c>
      <c r="E18" s="274" t="str">
        <f>'All products and rates'!H35</f>
        <v>3 hour max</v>
      </c>
      <c r="F18" s="433"/>
    </row>
    <row r="19" spans="1:6" ht="15.75" x14ac:dyDescent="0.5">
      <c r="A19" s="153" t="str">
        <f>HYPERLINK('All products and rates'!T36,'All products and rates'!A36)</f>
        <v>Garage D</v>
      </c>
      <c r="B19" s="945"/>
      <c r="C19" s="154">
        <f>'All products and rates'!F36</f>
        <v>15</v>
      </c>
      <c r="D19" s="155" t="str">
        <f>'All products and rates'!G36</f>
        <v>N/A</v>
      </c>
      <c r="E19" s="273" t="str">
        <f>'All products and rates'!H36</f>
        <v>N/A</v>
      </c>
      <c r="F19" s="433"/>
    </row>
    <row r="20" spans="1:6" ht="15.75" x14ac:dyDescent="0.5">
      <c r="A20" s="412" t="str">
        <f>HYPERLINK('All products and rates'!T37,'All products and rates'!A37)</f>
        <v>Garage E</v>
      </c>
      <c r="B20" s="945"/>
      <c r="C20" s="157" t="str">
        <f>'All products and rates'!F37</f>
        <v>N/A</v>
      </c>
      <c r="D20" s="158" t="str">
        <f>'All products and rates'!G37</f>
        <v>N/A</v>
      </c>
      <c r="E20" s="273" t="str">
        <f>'All products and rates'!H37</f>
        <v>N/A</v>
      </c>
      <c r="F20" s="433"/>
    </row>
    <row r="21" spans="1:6" ht="15.75" x14ac:dyDescent="0.5">
      <c r="A21" s="153" t="str">
        <f>HYPERLINK('All products and rates'!T38,'All products and rates'!A38)</f>
        <v>Garage F</v>
      </c>
      <c r="B21" s="945"/>
      <c r="C21" s="154">
        <f>'All products and rates'!F38</f>
        <v>15</v>
      </c>
      <c r="D21" s="154">
        <f>'All products and rates'!G38</f>
        <v>3</v>
      </c>
      <c r="E21" s="273" t="str">
        <f>'All products and rates'!H38</f>
        <v>5 hour max</v>
      </c>
      <c r="F21" s="433"/>
    </row>
    <row r="22" spans="1:6" ht="15.75" x14ac:dyDescent="0.5">
      <c r="A22" s="412" t="str">
        <f>HYPERLINK('All products and rates'!T39,'All products and rates'!A39)</f>
        <v>Garage G</v>
      </c>
      <c r="B22" s="945"/>
      <c r="C22" s="157" t="str">
        <f>'All products and rates'!F39</f>
        <v>N/A</v>
      </c>
      <c r="D22" s="158" t="str">
        <f>'All products and rates'!G39</f>
        <v>N/A</v>
      </c>
      <c r="E22" s="274" t="str">
        <f>'All products and rates'!H39</f>
        <v>N/A</v>
      </c>
      <c r="F22" s="433"/>
    </row>
    <row r="23" spans="1:6" ht="15.75" x14ac:dyDescent="0.5">
      <c r="A23" s="153" t="str">
        <f>HYPERLINK('All products and rates'!T40,'All products and rates'!A40)</f>
        <v>Garage K</v>
      </c>
      <c r="B23" s="945"/>
      <c r="C23" s="154">
        <f>'All products and rates'!F40</f>
        <v>15</v>
      </c>
      <c r="D23" s="155" t="str">
        <f>'All products and rates'!G40</f>
        <v>N/A</v>
      </c>
      <c r="E23" s="273" t="str">
        <f>'All products and rates'!H40</f>
        <v>N/A</v>
      </c>
      <c r="F23" s="433"/>
    </row>
    <row r="24" spans="1:6" ht="15.75" x14ac:dyDescent="0.5">
      <c r="A24" s="156" t="str">
        <f>HYPERLINK('All products and rates'!T41,'All products and rates'!A41)</f>
        <v>Lot 10</v>
      </c>
      <c r="B24" s="945"/>
      <c r="C24" s="157">
        <f>'All products and rates'!F41</f>
        <v>15</v>
      </c>
      <c r="D24" s="158" t="str">
        <f>'All products and rates'!G41</f>
        <v>N/A</v>
      </c>
      <c r="E24" s="274" t="str">
        <f>'All products and rates'!H41</f>
        <v>N/A</v>
      </c>
      <c r="F24" s="433"/>
    </row>
    <row r="25" spans="1:6" ht="15.75" x14ac:dyDescent="0.5">
      <c r="A25" s="412" t="str">
        <f>HYPERLINK('All products and rates'!T42,'All products and rates'!A42)</f>
        <v>Lot 20</v>
      </c>
      <c r="B25" s="945"/>
      <c r="C25" s="154" t="str">
        <f>'All products and rates'!F42</f>
        <v>N/A</v>
      </c>
      <c r="D25" s="155" t="str">
        <f>'All products and rates'!G42</f>
        <v>N/A</v>
      </c>
      <c r="E25" s="273" t="str">
        <f>'All products and rates'!H42</f>
        <v>N/A</v>
      </c>
      <c r="F25" s="433"/>
    </row>
    <row r="26" spans="1:6" ht="15.75" x14ac:dyDescent="0.5">
      <c r="A26" s="412" t="str">
        <f>HYPERLINK('All products and rates'!T43,'All products and rates'!A43)</f>
        <v>Lot 30</v>
      </c>
      <c r="B26" s="945"/>
      <c r="C26" s="157" t="str">
        <f>'All products and rates'!F43</f>
        <v>N/A</v>
      </c>
      <c r="D26" s="158" t="str">
        <f>'All products and rates'!G43</f>
        <v>N/A</v>
      </c>
      <c r="E26" s="274" t="str">
        <f>'All products and rates'!H43</f>
        <v>N/A</v>
      </c>
      <c r="F26" s="433"/>
    </row>
    <row r="27" spans="1:6" ht="15.75" x14ac:dyDescent="0.5">
      <c r="A27" s="153" t="str">
        <f>HYPERLINK('All products and rates'!T44,'All products and rates'!A44)</f>
        <v>Lot 40</v>
      </c>
      <c r="B27" s="945"/>
      <c r="C27" s="154">
        <f>'All products and rates'!F44</f>
        <v>15</v>
      </c>
      <c r="D27" s="154">
        <f>'All products and rates'!G44</f>
        <v>3</v>
      </c>
      <c r="E27" s="275">
        <f>'All products and rates'!H44</f>
        <v>15</v>
      </c>
      <c r="F27" s="433"/>
    </row>
    <row r="28" spans="1:6" ht="15.75" x14ac:dyDescent="0.5">
      <c r="A28" s="412" t="str">
        <f>HYPERLINK('All products and rates'!T45,'All products and rates'!A45)</f>
        <v>Lot 50</v>
      </c>
      <c r="B28" s="945"/>
      <c r="C28" s="157" t="str">
        <f>'All products and rates'!F45</f>
        <v>N/A</v>
      </c>
      <c r="D28" s="158" t="str">
        <f>'All products and rates'!G45</f>
        <v>N/A</v>
      </c>
      <c r="E28" s="274" t="str">
        <f>'All products and rates'!H45</f>
        <v>N/A</v>
      </c>
      <c r="F28" s="433"/>
    </row>
    <row r="29" spans="1:6" ht="15.75" x14ac:dyDescent="0.5">
      <c r="A29" s="412" t="str">
        <f>HYPERLINK('All products and rates'!T46,'All products and rates'!A46)</f>
        <v>Lot 60</v>
      </c>
      <c r="B29" s="945"/>
      <c r="C29" s="154" t="str">
        <f>'All products and rates'!F46</f>
        <v>N/A</v>
      </c>
      <c r="D29" s="155" t="str">
        <f>'All products and rates'!G46</f>
        <v>N/A</v>
      </c>
      <c r="E29" s="273" t="str">
        <f>'All products and rates'!H46</f>
        <v>N/A</v>
      </c>
      <c r="F29" s="433"/>
    </row>
    <row r="30" spans="1:6" ht="15.75" x14ac:dyDescent="0.5">
      <c r="A30" s="412" t="str">
        <f>HYPERLINK('All products and rates'!T47,'All products and rates'!A47)</f>
        <v>Lot 70</v>
      </c>
      <c r="B30" s="945"/>
      <c r="C30" s="157" t="str">
        <f>'All products and rates'!F47</f>
        <v>N/A</v>
      </c>
      <c r="D30" s="158" t="str">
        <f>'All products and rates'!G47</f>
        <v>N/A</v>
      </c>
      <c r="E30" s="274" t="str">
        <f>'All products and rates'!H47</f>
        <v>N/A</v>
      </c>
      <c r="F30" s="433"/>
    </row>
    <row r="31" spans="1:6" ht="16.149999999999999" thickBot="1" x14ac:dyDescent="0.55000000000000004">
      <c r="A31" s="399" t="str">
        <f>HYPERLINK('All products and rates'!T48,'All products and rates'!A48)</f>
        <v>Lot 90</v>
      </c>
      <c r="B31" s="946"/>
      <c r="C31" s="378">
        <f>'All products and rates'!F48</f>
        <v>15</v>
      </c>
      <c r="D31" s="378" t="str">
        <f>'All products and rates'!G48</f>
        <v>N/A</v>
      </c>
      <c r="E31" s="382" t="str">
        <f>'All products and rates'!H48</f>
        <v>N/A</v>
      </c>
      <c r="F31" s="433"/>
    </row>
    <row r="32" spans="1:6" ht="16.149999999999999" thickTop="1" x14ac:dyDescent="0.5">
      <c r="A32" s="408" t="str">
        <f>HYPERLINK('All products and rates'!T49,'All products and rates'!A49)</f>
        <v>3030 Moody Lot</v>
      </c>
      <c r="B32" s="947" t="str">
        <f>'All products and rates'!B49</f>
        <v>South Waterfront</v>
      </c>
      <c r="C32" s="409">
        <f>'All products and rates'!F49</f>
        <v>12</v>
      </c>
      <c r="D32" s="409">
        <f>'All products and rates'!G49</f>
        <v>3</v>
      </c>
      <c r="E32" s="410">
        <f>'All products and rates'!H49</f>
        <v>15</v>
      </c>
      <c r="F32" s="433"/>
    </row>
    <row r="33" spans="1:6" ht="15.75" x14ac:dyDescent="0.5">
      <c r="A33" s="413" t="str">
        <f>HYPERLINK('All products and rates'!T50,'All products and rates'!A50)</f>
        <v>3420 Macadam</v>
      </c>
      <c r="B33" s="945"/>
      <c r="C33" s="157" t="str">
        <f>'All products and rates'!F50</f>
        <v>N/A</v>
      </c>
      <c r="D33" s="157" t="str">
        <f>'All products and rates'!G50</f>
        <v>N/A</v>
      </c>
      <c r="E33" s="402" t="str">
        <f>'All products and rates'!H50</f>
        <v>N/A</v>
      </c>
      <c r="F33" s="433"/>
    </row>
    <row r="34" spans="1:6" ht="15.75" x14ac:dyDescent="0.5">
      <c r="A34" s="153" t="str">
        <f>HYPERLINK('All products and rates'!T54,'All products and rates'!A54)</f>
        <v>Center for Health and Healing</v>
      </c>
      <c r="B34" s="945"/>
      <c r="C34" s="157" t="str">
        <f>'All products and rates'!F54</f>
        <v>N/A</v>
      </c>
      <c r="D34" s="154">
        <f>'All products and rates'!G54</f>
        <v>4</v>
      </c>
      <c r="E34" s="401">
        <f>'All products and rates'!H54</f>
        <v>22</v>
      </c>
      <c r="F34" s="433"/>
    </row>
    <row r="35" spans="1:6" ht="15.75" x14ac:dyDescent="0.5">
      <c r="A35" s="156" t="str">
        <f>HYPERLINK('All products and rates'!T55,'All products and rates'!A55)</f>
        <v>Knight Cancer Research Building</v>
      </c>
      <c r="B35" s="945"/>
      <c r="C35" s="154" t="str">
        <f>'All products and rates'!F55</f>
        <v>N/A</v>
      </c>
      <c r="D35" s="157">
        <f>'All products and rates'!G55</f>
        <v>3</v>
      </c>
      <c r="E35" s="402">
        <f>'All products and rates'!H55</f>
        <v>18</v>
      </c>
      <c r="F35" s="433"/>
    </row>
    <row r="36" spans="1:6" ht="15.75" x14ac:dyDescent="0.5">
      <c r="A36" s="153" t="str">
        <f>HYPERLINK('All products and rates'!T56,'All products and rates'!A56)</f>
        <v>Macadam Warehouse</v>
      </c>
      <c r="B36" s="945"/>
      <c r="C36" s="157" t="str">
        <f>'All products and rates'!F56</f>
        <v>N/A</v>
      </c>
      <c r="D36" s="154">
        <f>'All products and rates'!G56</f>
        <v>3</v>
      </c>
      <c r="E36" s="401">
        <f>'All products and rates'!H56</f>
        <v>15</v>
      </c>
      <c r="F36" s="433"/>
    </row>
    <row r="37" spans="1:6" ht="15.75" x14ac:dyDescent="0.5">
      <c r="A37" s="156" t="str">
        <f>HYPERLINK('All products and rates'!T58,'All products and rates'!A58)</f>
        <v>Robertson Life Sciences Building</v>
      </c>
      <c r="B37" s="945"/>
      <c r="C37" s="157" t="str">
        <f>'All products and rates'!F58</f>
        <v>N/A</v>
      </c>
      <c r="D37" s="157">
        <f>'All products and rates'!G58</f>
        <v>3</v>
      </c>
      <c r="E37" s="402">
        <f>'All products and rates'!H58</f>
        <v>18</v>
      </c>
      <c r="F37" s="433"/>
    </row>
    <row r="38" spans="1:6" ht="15.75" x14ac:dyDescent="0.5">
      <c r="A38" s="153" t="str">
        <f>HYPERLINK('All products and rates'!T59,'All products and rates'!A59)</f>
        <v>Rood Family Pavilion</v>
      </c>
      <c r="B38" s="945"/>
      <c r="C38" s="154" t="str">
        <f>'All products and rates'!F59</f>
        <v>N/A</v>
      </c>
      <c r="D38" s="154">
        <f>'All products and rates'!G59</f>
        <v>3</v>
      </c>
      <c r="E38" s="401">
        <f>'All products and rates'!H59</f>
        <v>18</v>
      </c>
      <c r="F38" s="433"/>
    </row>
    <row r="39" spans="1:6" ht="15.75" x14ac:dyDescent="0.5">
      <c r="A39" s="212" t="str">
        <f>HYPERLINK('All products and rates'!T60,'All products and rates'!A60)</f>
        <v>Schnitzer Parking Lot</v>
      </c>
      <c r="B39" s="945"/>
      <c r="C39" s="400">
        <f>'All products and rates'!F60</f>
        <v>12</v>
      </c>
      <c r="D39" s="400">
        <f>'All products and rates'!G60</f>
        <v>3</v>
      </c>
      <c r="E39" s="403">
        <f>'All products and rates'!H60</f>
        <v>13</v>
      </c>
      <c r="F39" s="433"/>
    </row>
    <row r="40" spans="1:6" ht="16.149999999999999" thickBot="1" x14ac:dyDescent="0.55000000000000004">
      <c r="A40" s="414" t="str">
        <f>HYPERLINK('All products and rates'!T61,'All products and rates'!A61)</f>
        <v>Whitaker Parking Lot</v>
      </c>
      <c r="B40" s="946"/>
      <c r="C40" s="405" t="str">
        <f>'All products and rates'!F61</f>
        <v>N/A</v>
      </c>
      <c r="D40" s="406" t="str">
        <f>'All products and rates'!G61</f>
        <v>N/A</v>
      </c>
      <c r="E40" s="407" t="str">
        <f>'All products and rates'!H61</f>
        <v>N/A</v>
      </c>
      <c r="F40" s="433"/>
    </row>
    <row r="41" spans="1:6" ht="16.149999999999999" thickTop="1" x14ac:dyDescent="0.5">
      <c r="A41" s="404" t="str">
        <f>HYPERLINK('All products and rates'!T64,'All products and rates'!A64)</f>
        <v>Market Square Building</v>
      </c>
      <c r="B41" s="939" t="str">
        <f>'All products and rates'!B68</f>
        <v>On campus</v>
      </c>
      <c r="C41" s="154" t="str">
        <f>'All products and rates'!F64</f>
        <v>N/A</v>
      </c>
      <c r="D41" s="155" t="str">
        <f>'All products and rates'!G64</f>
        <v>non-OHSU</v>
      </c>
      <c r="E41" s="273" t="s">
        <v>6</v>
      </c>
      <c r="F41" s="433"/>
    </row>
    <row r="42" spans="1:6" ht="15.75" x14ac:dyDescent="0.5">
      <c r="A42" s="153" t="str">
        <f>HYPERLINK('All products and rates'!T65,'All products and rates'!A65)</f>
        <v>Marquam Plaza</v>
      </c>
      <c r="B42" s="940"/>
      <c r="C42" s="444">
        <f>'All products and rates'!F65</f>
        <v>9.5</v>
      </c>
      <c r="D42" s="157">
        <f>'All products and rates'!G65</f>
        <v>2</v>
      </c>
      <c r="E42" s="443">
        <f>'All products and rates'!H65</f>
        <v>9</v>
      </c>
      <c r="F42" s="434"/>
    </row>
  </sheetData>
  <sheetProtection algorithmName="SHA-512" hashValue="lEOCHEMGY57xOB1I3bZpoXcFBXcoCAZ3r/02ZWoh0CdTd/Z8EhMqhBo7lum3ZIVYSS45tyQXDzvucOG5t38tIQ==" saltValue="FnKo+g51o33HtCS9bstx9A==" spinCount="100000" sheet="1" sort="0" autoFilter="0"/>
  <mergeCells count="7">
    <mergeCell ref="B41:B42"/>
    <mergeCell ref="D12:E12"/>
    <mergeCell ref="A1:F1"/>
    <mergeCell ref="B16:B31"/>
    <mergeCell ref="B32:B40"/>
    <mergeCell ref="D13:E13"/>
    <mergeCell ref="C2:D2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73" orientation="landscape" horizontalDpi="300" verticalDpi="3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8"/>
  <sheetViews>
    <sheetView showGridLines="0" showRowColHeaders="0" zoomScaleNormal="100" zoomScalePageLayoutView="50" workbookViewId="0">
      <selection activeCell="L50" sqref="L50"/>
    </sheetView>
  </sheetViews>
  <sheetFormatPr defaultRowHeight="14.25" x14ac:dyDescent="0.45"/>
  <cols>
    <col min="1" max="1" width="34.265625" customWidth="1"/>
    <col min="2" max="2" width="23" customWidth="1"/>
    <col min="3" max="3" width="16.06640625" customWidth="1"/>
    <col min="4" max="4" width="18" customWidth="1"/>
    <col min="5" max="5" width="10.265625" customWidth="1"/>
    <col min="6" max="6" width="15" customWidth="1"/>
    <col min="7" max="7" width="10.06640625" customWidth="1"/>
    <col min="8" max="8" width="15" customWidth="1"/>
    <col min="9" max="9" width="18.7304687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952" t="s">
        <v>159</v>
      </c>
      <c r="B1" s="952"/>
      <c r="C1" s="952"/>
      <c r="D1" s="952"/>
      <c r="E1" s="952"/>
      <c r="F1" s="952"/>
      <c r="G1" s="952"/>
      <c r="H1" s="952"/>
      <c r="I1" s="952"/>
    </row>
    <row r="2" spans="1:11" ht="21.75" customHeight="1" x14ac:dyDescent="1">
      <c r="A2" s="692" t="str">
        <f>'All products and rates'!A2</f>
        <v>Updated:</v>
      </c>
      <c r="B2" s="950">
        <f ca="1">TODAY()</f>
        <v>45755</v>
      </c>
      <c r="C2" s="950"/>
      <c r="D2" s="78"/>
      <c r="E2" s="78"/>
      <c r="F2" s="78"/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573"/>
      <c r="I5" s="573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5.5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574"/>
      <c r="I15" s="574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50"/>
      <c r="J16" s="664"/>
    </row>
    <row r="17" spans="1:10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48"/>
      <c r="J17" s="664"/>
    </row>
    <row r="18" spans="1:10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0" ht="14.25" customHeight="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0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0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0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0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75"/>
    </row>
    <row r="24" spans="1:10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0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0" x14ac:dyDescent="0.45">
      <c r="A26" s="4"/>
      <c r="B26" s="4"/>
      <c r="C26" s="74"/>
      <c r="D26" s="71"/>
      <c r="E26" s="71"/>
      <c r="F26" s="70"/>
      <c r="G26" s="12"/>
      <c r="H26" s="12"/>
    </row>
    <row r="27" spans="1:10" ht="28.9" thickBot="1" x14ac:dyDescent="0.6">
      <c r="A27" s="639" t="str">
        <f>HYPERLINK('All products and rates'!T28,'All products and rates'!A28)</f>
        <v>PARKING facilities</v>
      </c>
      <c r="B27" s="122" t="str">
        <f>'All products and rates'!B30</f>
        <v>Campus</v>
      </c>
      <c r="C27" s="123" t="str">
        <f>'All products and rates'!F30</f>
        <v>Daily</v>
      </c>
      <c r="D27" s="124" t="s">
        <v>91</v>
      </c>
      <c r="E27" s="124" t="str">
        <f>'All products and rates'!H30</f>
        <v>Daily (5+ hours)</v>
      </c>
      <c r="F27" s="125" t="str">
        <f>'All products and rates'!R28</f>
        <v>Restricted</v>
      </c>
      <c r="G27" s="12"/>
      <c r="H27" s="12"/>
    </row>
    <row r="28" spans="1:10" ht="14.65" thickTop="1" x14ac:dyDescent="0.45">
      <c r="A28" s="293" t="str">
        <f>HYPERLINK('All products and rates'!T31,'All products and rates'!A31)</f>
        <v>Neveh Shalom</v>
      </c>
      <c r="B28" s="701" t="str">
        <f>'All products and rates'!B31</f>
        <v>Marquam Hill via TriMet</v>
      </c>
      <c r="C28" s="159" t="str">
        <f>'All products and rates'!F31</f>
        <v>Free</v>
      </c>
      <c r="D28" s="152" t="str">
        <f>'All products and rates'!G31</f>
        <v>N/A</v>
      </c>
      <c r="E28" s="152" t="str">
        <f>'All products and rates'!H31</f>
        <v>Free</v>
      </c>
      <c r="F28" s="152" t="s">
        <v>6</v>
      </c>
    </row>
    <row r="29" spans="1:10" x14ac:dyDescent="0.45">
      <c r="A29" s="415" t="str">
        <f>HYPERLINK('All products and rates'!T33,'All products and rates'!A33)</f>
        <v>Garage A</v>
      </c>
      <c r="B29" s="953" t="str">
        <f>'All products and rates'!B33</f>
        <v>Marquam Hill</v>
      </c>
      <c r="C29" s="157" t="str">
        <f>'All products and rates'!F33</f>
        <v>N/A</v>
      </c>
      <c r="D29" s="158" t="str">
        <f>'All products and rates'!G33</f>
        <v>N/A</v>
      </c>
      <c r="E29" s="155" t="str">
        <f>'All products and rates'!H33</f>
        <v>N/A</v>
      </c>
      <c r="F29" s="161" t="s">
        <v>6</v>
      </c>
    </row>
    <row r="30" spans="1:10" x14ac:dyDescent="0.45">
      <c r="A30" s="415" t="str">
        <f>HYPERLINK('All products and rates'!T34,'All products and rates'!A34)</f>
        <v>Garage B</v>
      </c>
      <c r="B30" s="945"/>
      <c r="C30" s="154" t="str">
        <f>'All products and rates'!F34</f>
        <v>N/A</v>
      </c>
      <c r="D30" s="155" t="str">
        <f>'All products and rates'!G34</f>
        <v>N/A</v>
      </c>
      <c r="E30" s="155" t="str">
        <f>'All products and rates'!H34</f>
        <v>N/A</v>
      </c>
      <c r="F30" s="161" t="s">
        <v>6</v>
      </c>
    </row>
    <row r="31" spans="1:10" x14ac:dyDescent="0.45">
      <c r="A31" s="294" t="str">
        <f>HYPERLINK('All products and rates'!T35,'All products and rates'!A35)</f>
        <v>Garage C</v>
      </c>
      <c r="B31" s="945"/>
      <c r="C31" s="157" t="str">
        <f>'All products and rates'!F35</f>
        <v>N/A</v>
      </c>
      <c r="D31" s="157">
        <f>'All products and rates'!G35</f>
        <v>3</v>
      </c>
      <c r="E31" s="158" t="str">
        <f>'All products and rates'!H35</f>
        <v>3 hour max</v>
      </c>
      <c r="F31" s="161" t="s">
        <v>6</v>
      </c>
    </row>
    <row r="32" spans="1:10" x14ac:dyDescent="0.45">
      <c r="A32" s="295" t="str">
        <f>HYPERLINK('All products and rates'!T36,'All products and rates'!A36)</f>
        <v>Garage D</v>
      </c>
      <c r="B32" s="945"/>
      <c r="C32" s="154">
        <f>'All products and rates'!F36</f>
        <v>15</v>
      </c>
      <c r="D32" s="155" t="str">
        <f>'All products and rates'!G36</f>
        <v>N/A</v>
      </c>
      <c r="E32" s="155" t="str">
        <f>'All products and rates'!H36</f>
        <v>N/A</v>
      </c>
      <c r="F32" s="161" t="s">
        <v>6</v>
      </c>
    </row>
    <row r="33" spans="1:9" x14ac:dyDescent="0.45">
      <c r="A33" s="415" t="str">
        <f>HYPERLINK('All products and rates'!T37,'All products and rates'!A37)</f>
        <v>Garage E</v>
      </c>
      <c r="B33" s="945"/>
      <c r="C33" s="157" t="str">
        <f>'All products and rates'!F37</f>
        <v>N/A</v>
      </c>
      <c r="D33" s="158" t="str">
        <f>'All products and rates'!G37</f>
        <v>N/A</v>
      </c>
      <c r="E33" s="155" t="str">
        <f>'All products and rates'!H37</f>
        <v>N/A</v>
      </c>
      <c r="F33" s="161" t="s">
        <v>6</v>
      </c>
    </row>
    <row r="34" spans="1:9" x14ac:dyDescent="0.45">
      <c r="A34" s="295" t="str">
        <f>HYPERLINK('All products and rates'!T38,'All products and rates'!A38)</f>
        <v>Garage F</v>
      </c>
      <c r="B34" s="945"/>
      <c r="C34" s="154">
        <f>'All products and rates'!F38</f>
        <v>15</v>
      </c>
      <c r="D34" s="154">
        <f>'All products and rates'!G38</f>
        <v>3</v>
      </c>
      <c r="E34" s="155" t="str">
        <f>'All products and rates'!H38</f>
        <v>5 hour max</v>
      </c>
      <c r="F34" s="161" t="s">
        <v>6</v>
      </c>
    </row>
    <row r="35" spans="1:9" x14ac:dyDescent="0.45">
      <c r="A35" s="415" t="str">
        <f>HYPERLINK('All products and rates'!T39,'All products and rates'!A39)</f>
        <v>Garage G</v>
      </c>
      <c r="B35" s="945"/>
      <c r="C35" s="157" t="str">
        <f>'All products and rates'!F39</f>
        <v>N/A</v>
      </c>
      <c r="D35" s="158" t="str">
        <f>'All products and rates'!G39</f>
        <v>N/A</v>
      </c>
      <c r="E35" s="158" t="str">
        <f>'All products and rates'!H39</f>
        <v>N/A</v>
      </c>
      <c r="F35" s="161" t="s">
        <v>6</v>
      </c>
    </row>
    <row r="36" spans="1:9" x14ac:dyDescent="0.45">
      <c r="A36" s="295" t="str">
        <f>HYPERLINK('All products and rates'!T40,'All products and rates'!A40)</f>
        <v>Garage K</v>
      </c>
      <c r="B36" s="945"/>
      <c r="C36" s="154">
        <f>'All products and rates'!F40</f>
        <v>15</v>
      </c>
      <c r="D36" s="155" t="str">
        <f>'All products and rates'!G40</f>
        <v>N/A</v>
      </c>
      <c r="E36" s="155" t="str">
        <f>'All products and rates'!H40</f>
        <v>N/A</v>
      </c>
      <c r="F36" s="161" t="s">
        <v>6</v>
      </c>
    </row>
    <row r="37" spans="1:9" x14ac:dyDescent="0.45">
      <c r="A37" s="294" t="str">
        <f>HYPERLINK('All products and rates'!T41,'All products and rates'!A41)</f>
        <v>Lot 10</v>
      </c>
      <c r="B37" s="945"/>
      <c r="C37" s="157">
        <f>'All products and rates'!F41</f>
        <v>15</v>
      </c>
      <c r="D37" s="158" t="str">
        <f>'All products and rates'!G41</f>
        <v>N/A</v>
      </c>
      <c r="E37" s="158" t="str">
        <f>'All products and rates'!H41</f>
        <v>N/A</v>
      </c>
      <c r="F37" s="161" t="s">
        <v>6</v>
      </c>
    </row>
    <row r="38" spans="1:9" x14ac:dyDescent="0.45">
      <c r="A38" s="415" t="str">
        <f>HYPERLINK('All products and rates'!T42,'All products and rates'!A42)</f>
        <v>Lot 20</v>
      </c>
      <c r="B38" s="945"/>
      <c r="C38" s="154" t="str">
        <f>'All products and rates'!F42</f>
        <v>N/A</v>
      </c>
      <c r="D38" s="155" t="str">
        <f>'All products and rates'!G42</f>
        <v>N/A</v>
      </c>
      <c r="E38" s="155" t="str">
        <f>'All products and rates'!H42</f>
        <v>N/A</v>
      </c>
      <c r="F38" s="161" t="s">
        <v>6</v>
      </c>
    </row>
    <row r="39" spans="1:9" x14ac:dyDescent="0.45">
      <c r="A39" s="415" t="str">
        <f>HYPERLINK('All products and rates'!T43,'All products and rates'!A43)</f>
        <v>Lot 30</v>
      </c>
      <c r="B39" s="945"/>
      <c r="C39" s="157" t="str">
        <f>'All products and rates'!F43</f>
        <v>N/A</v>
      </c>
      <c r="D39" s="158" t="str">
        <f>'All products and rates'!G43</f>
        <v>N/A</v>
      </c>
      <c r="E39" s="158" t="str">
        <f>'All products and rates'!H43</f>
        <v>N/A</v>
      </c>
      <c r="F39" s="161" t="s">
        <v>6</v>
      </c>
    </row>
    <row r="40" spans="1:9" x14ac:dyDescent="0.45">
      <c r="A40" s="295" t="str">
        <f>HYPERLINK('All products and rates'!T44,'All products and rates'!A44)</f>
        <v>Lot 40</v>
      </c>
      <c r="B40" s="945"/>
      <c r="C40" s="154">
        <f>'All products and rates'!F44</f>
        <v>15</v>
      </c>
      <c r="D40" s="154">
        <f>'All products and rates'!G44</f>
        <v>3</v>
      </c>
      <c r="E40" s="154">
        <f>'All products and rates'!H44</f>
        <v>15</v>
      </c>
      <c r="F40" s="161" t="s">
        <v>6</v>
      </c>
      <c r="I40" s="13"/>
    </row>
    <row r="41" spans="1:9" x14ac:dyDescent="0.45">
      <c r="A41" s="415" t="str">
        <f>HYPERLINK('All products and rates'!T45,'All products and rates'!A45)</f>
        <v>Lot 50</v>
      </c>
      <c r="B41" s="945"/>
      <c r="C41" s="157" t="str">
        <f>'All products and rates'!F45</f>
        <v>N/A</v>
      </c>
      <c r="D41" s="158" t="str">
        <f>'All products and rates'!G45</f>
        <v>N/A</v>
      </c>
      <c r="E41" s="158" t="str">
        <f>'All products and rates'!H45</f>
        <v>N/A</v>
      </c>
      <c r="F41" s="161" t="s">
        <v>6</v>
      </c>
    </row>
    <row r="42" spans="1:9" x14ac:dyDescent="0.45">
      <c r="A42" s="295" t="str">
        <f>HYPERLINK('All products and rates'!T46,'All products and rates'!A46)</f>
        <v>Lot 60</v>
      </c>
      <c r="B42" s="945"/>
      <c r="C42" s="154" t="str">
        <f>'All products and rates'!F46</f>
        <v>N/A</v>
      </c>
      <c r="D42" s="155" t="str">
        <f>'All products and rates'!G46</f>
        <v>N/A</v>
      </c>
      <c r="E42" s="155" t="str">
        <f>'All products and rates'!H46</f>
        <v>N/A</v>
      </c>
      <c r="F42" s="161">
        <f>'All products and rates'!R46</f>
        <v>84.87</v>
      </c>
    </row>
    <row r="43" spans="1:9" x14ac:dyDescent="0.45">
      <c r="A43" s="415" t="str">
        <f>HYPERLINK('All products and rates'!T47,'All products and rates'!A47)</f>
        <v>Lot 70</v>
      </c>
      <c r="B43" s="945"/>
      <c r="C43" s="157" t="str">
        <f>'All products and rates'!F47</f>
        <v>N/A</v>
      </c>
      <c r="D43" s="158" t="str">
        <f>'All products and rates'!G47</f>
        <v>N/A</v>
      </c>
      <c r="E43" s="158" t="str">
        <f>'All products and rates'!H47</f>
        <v>N/A</v>
      </c>
      <c r="F43" s="161" t="s">
        <v>6</v>
      </c>
    </row>
    <row r="44" spans="1:9" x14ac:dyDescent="0.45">
      <c r="A44" s="295" t="str">
        <f>HYPERLINK('All products and rates'!T48,'All products and rates'!A48)</f>
        <v>Lot 90</v>
      </c>
      <c r="B44" s="954"/>
      <c r="C44" s="154">
        <f>'All products and rates'!F48</f>
        <v>15</v>
      </c>
      <c r="D44" s="154" t="str">
        <f>'All products and rates'!G48</f>
        <v>N/A</v>
      </c>
      <c r="E44" s="155" t="str">
        <f>'All products and rates'!H48</f>
        <v>N/A</v>
      </c>
      <c r="F44" s="161" t="s">
        <v>6</v>
      </c>
    </row>
    <row r="45" spans="1:9" x14ac:dyDescent="0.45">
      <c r="A45" s="294" t="str">
        <f>HYPERLINK('All products and rates'!T49,'All products and rates'!A49)</f>
        <v>3030 Moody Lot</v>
      </c>
      <c r="B45" s="953" t="str">
        <f>'All products and rates'!B49</f>
        <v>South Waterfront</v>
      </c>
      <c r="C45" s="157">
        <f>'All products and rates'!F49</f>
        <v>12</v>
      </c>
      <c r="D45" s="157">
        <f>'All products and rates'!G49</f>
        <v>3</v>
      </c>
      <c r="E45" s="157">
        <f>'All products and rates'!H49</f>
        <v>15</v>
      </c>
      <c r="F45" s="161" t="s">
        <v>6</v>
      </c>
    </row>
    <row r="46" spans="1:9" x14ac:dyDescent="0.45">
      <c r="A46" s="415" t="str">
        <f>HYPERLINK('All products and rates'!T50,'All products and rates'!A50)</f>
        <v>3420 Macadam</v>
      </c>
      <c r="B46" s="945"/>
      <c r="C46" s="396" t="str">
        <f>'All products and rates'!F50</f>
        <v>N/A</v>
      </c>
      <c r="D46" s="396" t="str">
        <f>'All products and rates'!G50</f>
        <v>N/A</v>
      </c>
      <c r="E46" s="396" t="str">
        <f>'All products and rates'!H50</f>
        <v>N/A</v>
      </c>
      <c r="F46" s="397" t="s">
        <v>6</v>
      </c>
    </row>
    <row r="47" spans="1:9" ht="15" hidden="1" customHeight="1" x14ac:dyDescent="0.45">
      <c r="A47" s="415" t="str">
        <f>HYPERLINK('All products and rates'!T51,'All products and rates'!A51)</f>
        <v>Bancroft Lot</v>
      </c>
      <c r="B47" s="945"/>
      <c r="C47" s="396" t="str">
        <f>'All products and rates'!F51</f>
        <v>N/A</v>
      </c>
      <c r="D47" s="396" t="str">
        <f>'All products and rates'!G51</f>
        <v>N/A</v>
      </c>
      <c r="E47" s="396" t="str">
        <f>'All products and rates'!H51</f>
        <v>N/A</v>
      </c>
      <c r="F47" s="397" t="s">
        <v>6</v>
      </c>
    </row>
    <row r="48" spans="1:9" x14ac:dyDescent="0.45">
      <c r="A48" s="395" t="str">
        <f>HYPERLINK('All products and rates'!T54,'All products and rates'!A54)</f>
        <v>Center for Health and Healing</v>
      </c>
      <c r="B48" s="945"/>
      <c r="C48" s="396" t="str">
        <f>'All products and rates'!F54</f>
        <v>N/A</v>
      </c>
      <c r="D48" s="396">
        <f>'All products and rates'!G54</f>
        <v>4</v>
      </c>
      <c r="E48" s="396">
        <f>'All products and rates'!H54</f>
        <v>22</v>
      </c>
      <c r="F48" s="397" t="s">
        <v>6</v>
      </c>
    </row>
    <row r="49" spans="1:10" x14ac:dyDescent="0.45">
      <c r="A49" s="294" t="str">
        <f>HYPERLINK('All products and rates'!T55,'All products and rates'!A55)</f>
        <v>Knight Cancer Research Building</v>
      </c>
      <c r="B49" s="945"/>
      <c r="C49" s="396" t="str">
        <f>'All products and rates'!F55</f>
        <v>N/A</v>
      </c>
      <c r="D49" s="157">
        <f>'All products and rates'!G55</f>
        <v>3</v>
      </c>
      <c r="E49" s="157">
        <f>'All products and rates'!H55</f>
        <v>18</v>
      </c>
      <c r="F49" s="397" t="s">
        <v>6</v>
      </c>
    </row>
    <row r="50" spans="1:10" x14ac:dyDescent="0.45">
      <c r="A50" s="395" t="str">
        <f>HYPERLINK('All products and rates'!T56,'All products and rates'!A56)</f>
        <v>Macadam Warehouse</v>
      </c>
      <c r="B50" s="945"/>
      <c r="C50" s="396" t="str">
        <f>'All products and rates'!F56</f>
        <v>N/A</v>
      </c>
      <c r="D50" s="396">
        <f>'All products and rates'!G56</f>
        <v>3</v>
      </c>
      <c r="E50" s="396">
        <f>'All products and rates'!H56</f>
        <v>15</v>
      </c>
      <c r="F50" s="397" t="s">
        <v>6</v>
      </c>
    </row>
    <row r="51" spans="1:10" hidden="1" x14ac:dyDescent="0.45">
      <c r="A51" s="415" t="str">
        <f>HYPERLINK('All products and rates'!T57,'All products and rates'!A57)</f>
        <v>RiverPlace</v>
      </c>
      <c r="B51" s="945"/>
      <c r="C51" s="396" t="str">
        <f>'All products and rates'!F57</f>
        <v>N/A</v>
      </c>
      <c r="D51" s="398" t="str">
        <f>'All products and rates'!G57</f>
        <v>N/A</v>
      </c>
      <c r="E51" s="398" t="str">
        <f>'All products and rates'!H57</f>
        <v>N/A</v>
      </c>
      <c r="F51" s="397" t="s">
        <v>6</v>
      </c>
    </row>
    <row r="52" spans="1:10" x14ac:dyDescent="0.45">
      <c r="A52" s="294" t="str">
        <f>HYPERLINK('All products and rates'!T58,'All products and rates'!A58)</f>
        <v>Robertson Life Sciences Building</v>
      </c>
      <c r="B52" s="945"/>
      <c r="C52" s="396" t="str">
        <f>'All products and rates'!F58</f>
        <v>N/A</v>
      </c>
      <c r="D52" s="157">
        <f>'All products and rates'!G58</f>
        <v>3</v>
      </c>
      <c r="E52" s="157">
        <f>'All products and rates'!H58</f>
        <v>18</v>
      </c>
      <c r="F52" s="397" t="s">
        <v>6</v>
      </c>
    </row>
    <row r="53" spans="1:10" x14ac:dyDescent="0.45">
      <c r="A53" s="472" t="str">
        <f>HYPERLINK('All products and rates'!T59,'All products and rates'!A59)</f>
        <v>Rood Family Pavilion</v>
      </c>
      <c r="B53" s="945"/>
      <c r="C53" s="154" t="str">
        <f>'All products and rates'!F59</f>
        <v>N/A</v>
      </c>
      <c r="D53" s="154">
        <f>'All products and rates'!G59</f>
        <v>3</v>
      </c>
      <c r="E53" s="154">
        <f>'All products and rates'!H59</f>
        <v>18</v>
      </c>
      <c r="F53" s="456" t="s">
        <v>6</v>
      </c>
    </row>
    <row r="54" spans="1:10" x14ac:dyDescent="0.45">
      <c r="A54" s="294" t="str">
        <f>HYPERLINK('All products and rates'!T60,'All products and rates'!A60)</f>
        <v>Schnitzer Parking Lot</v>
      </c>
      <c r="B54" s="945"/>
      <c r="C54" s="157">
        <f>'All products and rates'!F60</f>
        <v>12</v>
      </c>
      <c r="D54" s="157">
        <f>'All products and rates'!G60</f>
        <v>3</v>
      </c>
      <c r="E54" s="157">
        <f>'All products and rates'!H60</f>
        <v>13</v>
      </c>
      <c r="F54" s="161">
        <f>'All products and rates'!R60</f>
        <v>95.48</v>
      </c>
    </row>
    <row r="55" spans="1:10" x14ac:dyDescent="0.45">
      <c r="A55" s="415" t="str">
        <f>HYPERLINK('All products and rates'!T61,'All products and rates'!A61)</f>
        <v>Whitaker Parking Lot</v>
      </c>
      <c r="B55" s="954"/>
      <c r="C55" s="396" t="str">
        <f>'All products and rates'!F61</f>
        <v>N/A</v>
      </c>
      <c r="D55" s="396" t="str">
        <f>'All products and rates'!G61</f>
        <v>N/A</v>
      </c>
      <c r="E55" s="396" t="str">
        <f>'All products and rates'!H61</f>
        <v>N/A</v>
      </c>
      <c r="F55" s="397" t="s">
        <v>6</v>
      </c>
    </row>
    <row r="56" spans="1:10" ht="16.149999999999999" thickBot="1" x14ac:dyDescent="0.55000000000000004">
      <c r="A56" s="63" t="s">
        <v>198</v>
      </c>
      <c r="B56" s="64" t="s">
        <v>200</v>
      </c>
      <c r="C56" s="68" t="s">
        <v>200</v>
      </c>
      <c r="D56" s="66"/>
      <c r="E56" s="66"/>
      <c r="F56" s="66"/>
      <c r="G56" s="714" t="s">
        <v>247</v>
      </c>
      <c r="H56" s="66"/>
      <c r="I56" s="68"/>
    </row>
    <row r="57" spans="1:10" ht="14.65" thickTop="1" x14ac:dyDescent="0.45">
      <c r="A57" s="216" t="s">
        <v>93</v>
      </c>
      <c r="B57" s="944" t="s">
        <v>199</v>
      </c>
      <c r="C57" s="214" t="s">
        <v>199</v>
      </c>
      <c r="D57" s="234" t="s">
        <v>242</v>
      </c>
      <c r="E57" s="16"/>
      <c r="F57" s="16"/>
      <c r="G57" s="271" t="s">
        <v>32</v>
      </c>
      <c r="H57" s="269" t="s">
        <v>245</v>
      </c>
      <c r="I57" s="260"/>
      <c r="J57" s="664"/>
    </row>
    <row r="58" spans="1:10" x14ac:dyDescent="0.45">
      <c r="A58" s="215" t="s">
        <v>166</v>
      </c>
      <c r="B58" s="951"/>
      <c r="C58" s="163" t="s">
        <v>199</v>
      </c>
      <c r="D58" s="239" t="s">
        <v>243</v>
      </c>
      <c r="E58" s="18"/>
      <c r="F58" s="18"/>
      <c r="G58" s="267">
        <v>63</v>
      </c>
      <c r="H58" s="244" t="s">
        <v>245</v>
      </c>
      <c r="I58" s="244"/>
      <c r="J58" s="664"/>
    </row>
  </sheetData>
  <sheetProtection algorithmName="SHA-512" hashValue="vznvl+ZDFJ/NTELt0/sEBrhoEqFpJfHto7iRB7PQ0a+TZGb3yqBZPi9HJF3PahGYiSnz0ueZ+8qNNlpx5O6u8Q==" saltValue="tzgOy3ktZ4YpQGD16jQ9EQ==" spinCount="100000" sheet="1" sort="0" autoFilter="0"/>
  <mergeCells count="5">
    <mergeCell ref="B57:B58"/>
    <mergeCell ref="A1:I1"/>
    <mergeCell ref="B29:B44"/>
    <mergeCell ref="B45:B55"/>
    <mergeCell ref="B2:C2"/>
  </mergeCells>
  <conditionalFormatting sqref="C28:F55">
    <cfRule type="containsText" dxfId="31" priority="1" operator="containsText" text="N/A">
      <formula>NOT(ISERROR(SEARCH("N/A",C28)))</formula>
    </cfRule>
  </conditionalFormatting>
  <pageMargins left="0.25" right="0.25" top="0.44791666666666669" bottom="0.75" header="0.3" footer="0.3"/>
  <pageSetup scale="58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H62"/>
  <sheetViews>
    <sheetView showGridLines="0" showRowColHeaders="0" zoomScaleNormal="100" zoomScaleSheetLayoutView="50" zoomScalePageLayoutView="60" workbookViewId="0">
      <selection activeCell="B29" sqref="B29"/>
    </sheetView>
  </sheetViews>
  <sheetFormatPr defaultRowHeight="14.25" x14ac:dyDescent="0.45"/>
  <cols>
    <col min="1" max="1" width="34.265625" customWidth="1"/>
    <col min="2" max="2" width="23" customWidth="1"/>
    <col min="3" max="3" width="16.06640625" customWidth="1"/>
    <col min="4" max="4" width="17.59765625" customWidth="1"/>
    <col min="5" max="5" width="16.265625" customWidth="1"/>
    <col min="6" max="6" width="19.73046875" customWidth="1"/>
    <col min="7" max="7" width="41" customWidth="1"/>
    <col min="9" max="9" width="13.33203125" customWidth="1"/>
  </cols>
  <sheetData>
    <row r="1" spans="1:8" ht="29.25" customHeight="1" x14ac:dyDescent="1">
      <c r="A1" s="957" t="s">
        <v>184</v>
      </c>
      <c r="B1" s="957"/>
      <c r="C1" s="957"/>
      <c r="D1" s="957"/>
      <c r="E1" s="957"/>
      <c r="F1" s="957"/>
      <c r="G1" s="957"/>
    </row>
    <row r="2" spans="1:8" ht="21.75" customHeight="1" x14ac:dyDescent="0.5">
      <c r="A2" s="692" t="str">
        <f>'All products and rates'!A2</f>
        <v>Updated:</v>
      </c>
      <c r="B2" s="950">
        <f ca="1">TODAY()</f>
        <v>45755</v>
      </c>
      <c r="C2" s="950"/>
      <c r="D2" s="78"/>
      <c r="E2" s="78"/>
      <c r="F2" s="78"/>
      <c r="G2" s="78"/>
    </row>
    <row r="3" spans="1:8" x14ac:dyDescent="0.45">
      <c r="G3" s="79"/>
    </row>
    <row r="4" spans="1:8" x14ac:dyDescent="0.45">
      <c r="A4" t="str">
        <f>'All products and rates'!A4</f>
        <v>Click on each program or product for more information.</v>
      </c>
    </row>
    <row r="5" spans="1:8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</row>
    <row r="6" spans="1:8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664"/>
    </row>
    <row r="7" spans="1:8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664"/>
    </row>
    <row r="8" spans="1:8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664"/>
    </row>
    <row r="9" spans="1:8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664"/>
    </row>
    <row r="10" spans="1:8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664"/>
    </row>
    <row r="11" spans="1:8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664"/>
    </row>
    <row r="12" spans="1:8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664"/>
    </row>
    <row r="13" spans="1:8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664"/>
    </row>
    <row r="14" spans="1:8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664"/>
    </row>
    <row r="15" spans="1:8" ht="25.5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</row>
    <row r="16" spans="1:8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664"/>
    </row>
    <row r="17" spans="1:8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664"/>
    </row>
    <row r="18" spans="1:8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 t="s">
        <v>223</v>
      </c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664"/>
    </row>
    <row r="19" spans="1:8" ht="15.75" customHeight="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664"/>
    </row>
    <row r="20" spans="1:8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664"/>
    </row>
    <row r="21" spans="1:8" ht="25.5" x14ac:dyDescent="0.75">
      <c r="A21" s="10" t="str">
        <f>'All products and rates'!A23</f>
        <v>RIDES</v>
      </c>
      <c r="B21" s="575" t="str">
        <f>'All products and rates'!B23</f>
        <v>Where to acquire</v>
      </c>
      <c r="C21" s="575" t="str">
        <f>'All products and rates'!D23</f>
        <v>Eligibility</v>
      </c>
      <c r="D21" s="575"/>
      <c r="E21" s="575" t="str">
        <f>'All products and rates'!F23</f>
        <v>Rate</v>
      </c>
      <c r="F21" s="575"/>
      <c r="G21" s="575" t="str">
        <f>'All products and rates'!J23</f>
        <v>Description</v>
      </c>
    </row>
    <row r="22" spans="1:8" x14ac:dyDescent="0.45">
      <c r="A22" s="285" t="str">
        <f>HYPERLINK('All products and rates'!T24,'All products and rates'!A24)</f>
        <v>OHSU Carpool app</v>
      </c>
      <c r="B22" s="661" t="str">
        <f>HYPERLINK('All products and rates'!$T24,'All products and rates'!B24)</f>
        <v>ohsu.edu/carpool</v>
      </c>
      <c r="C22" s="657" t="str">
        <f>'All products and rates'!D24</f>
        <v>Rides completed via OHSU Carpool app</v>
      </c>
      <c r="D22" s="580"/>
      <c r="E22" s="642">
        <f>'All products and rates'!F24</f>
        <v>3</v>
      </c>
      <c r="F22" s="580" t="str">
        <f>'All products and rates'!G24</f>
        <v>incentive to drive; free to ride</v>
      </c>
      <c r="G22" s="657" t="str">
        <f>'All products and rates'!J24</f>
        <v>Match with rides via app</v>
      </c>
      <c r="H22" s="664"/>
    </row>
    <row r="23" spans="1:8" x14ac:dyDescent="0.45">
      <c r="A23" s="284" t="str">
        <f>HYPERLINK('All products and rates'!T25,'All products and rates'!A25)</f>
        <v>Guaranteed Ride Home</v>
      </c>
      <c r="B23" s="660" t="str">
        <f>HYPERLINK('All products and rates'!$T25,'All products and rates'!B25)</f>
        <v>MyCommute</v>
      </c>
      <c r="C23" s="658" t="str">
        <f>'All products and rates'!D25</f>
        <v>MyCommute member</v>
      </c>
      <c r="D23" s="567"/>
      <c r="E23" s="643" t="str">
        <f>'All products and rates'!F25</f>
        <v>free</v>
      </c>
      <c r="F23" s="567" t="str">
        <f>'All products and rates'!G25</f>
        <v>3 rides per year</v>
      </c>
      <c r="G23" s="569" t="str">
        <f>'All products and rates'!J25</f>
        <v>Ride from work due to personal emergency.</v>
      </c>
      <c r="H23" s="664"/>
    </row>
    <row r="24" spans="1:8" x14ac:dyDescent="0.45">
      <c r="A24" s="285" t="str">
        <f>HYPERLINK('All products and rates'!T26,'All products and rates'!A26)</f>
        <v>Lyft Off</v>
      </c>
      <c r="B24" s="661" t="str">
        <f>HYPERLINK('All products and rates'!$T26,'All products and rates'!B26)</f>
        <v>o2.ohsu.edu/lyftoff</v>
      </c>
      <c r="C24" s="659" t="str">
        <f>'All products and rates'!D26</f>
        <v>9pm-5:30am to/from campus</v>
      </c>
      <c r="D24" s="580"/>
      <c r="E24" s="644">
        <f>'All products and rates'!F26</f>
        <v>20</v>
      </c>
      <c r="F24" s="580" t="str">
        <f>'All products and rates'!G26</f>
        <v>credit per shift</v>
      </c>
      <c r="G24" s="657" t="str">
        <f>'All products and rates'!J26</f>
        <v>9pm-5:30am for eligible trips.</v>
      </c>
      <c r="H24" s="664"/>
    </row>
    <row r="25" spans="1:8" ht="21" x14ac:dyDescent="0.55000000000000004">
      <c r="A25" s="641" t="str">
        <f>HYPERLINK('All products and rates'!T28,'All products and rates'!A28)</f>
        <v>PARKING facilities</v>
      </c>
      <c r="B25" s="4"/>
      <c r="C25" s="120" t="str">
        <f>HYPERLINK('All products and rates'!$T$30,'All products and rates'!$F$29)</f>
        <v>HONK</v>
      </c>
      <c r="D25" s="446" t="s">
        <v>88</v>
      </c>
      <c r="E25" s="447"/>
      <c r="F25" s="420" t="s">
        <v>87</v>
      </c>
      <c r="G25" s="430"/>
    </row>
    <row r="26" spans="1:8" ht="24" customHeight="1" x14ac:dyDescent="0.45">
      <c r="A26" s="4"/>
      <c r="B26" s="4"/>
      <c r="C26" s="74" t="s">
        <v>160</v>
      </c>
      <c r="D26" s="948" t="s">
        <v>175</v>
      </c>
      <c r="E26" s="956"/>
      <c r="F26" s="70"/>
      <c r="G26" s="71"/>
    </row>
    <row r="27" spans="1:8" x14ac:dyDescent="0.45">
      <c r="A27" s="4"/>
      <c r="B27" s="4"/>
      <c r="C27" s="74"/>
      <c r="D27" s="71"/>
      <c r="E27" s="71"/>
      <c r="F27" s="70"/>
      <c r="G27" s="71"/>
    </row>
    <row r="28" spans="1:8" ht="16.149999999999999" thickBot="1" x14ac:dyDescent="0.55000000000000004">
      <c r="A28" s="121" t="str">
        <f>'All products and rates'!A30</f>
        <v>Facility</v>
      </c>
      <c r="B28" s="122" t="str">
        <f>'All products and rates'!B30</f>
        <v>Campus</v>
      </c>
      <c r="C28" s="123" t="str">
        <f>'All products and rates'!F30</f>
        <v>Daily</v>
      </c>
      <c r="D28" s="124" t="s">
        <v>91</v>
      </c>
      <c r="E28" s="124" t="str">
        <f>'All products and rates'!H30</f>
        <v>Daily (5+ hours)</v>
      </c>
      <c r="F28" s="125" t="s">
        <v>176</v>
      </c>
      <c r="G28" s="71"/>
    </row>
    <row r="29" spans="1:8" ht="16.149999999999999" thickTop="1" x14ac:dyDescent="0.5">
      <c r="A29" s="19" t="str">
        <f>HYPERLINK('All products and rates'!T31,'All products and rates'!A31)</f>
        <v>Neveh Shalom</v>
      </c>
      <c r="B29" s="700" t="str">
        <f>'All products and rates'!B31</f>
        <v>Marquam Hill via TriMet</v>
      </c>
      <c r="C29" s="277" t="str">
        <f>'All products and rates'!F31</f>
        <v>Free</v>
      </c>
      <c r="D29" s="152" t="str">
        <f>'All products and rates'!G31</f>
        <v>N/A</v>
      </c>
      <c r="E29" s="152" t="str">
        <f>'All products and rates'!H31</f>
        <v>Free</v>
      </c>
      <c r="F29" s="152" t="s">
        <v>32</v>
      </c>
      <c r="G29" s="71"/>
    </row>
    <row r="30" spans="1:8" ht="15.75" x14ac:dyDescent="0.5">
      <c r="A30" s="418" t="str">
        <f>HYPERLINK('All products and rates'!T33,'All products and rates'!A33)</f>
        <v>Garage A</v>
      </c>
      <c r="B30" s="953" t="str">
        <f>'All products and rates'!B33</f>
        <v>Marquam Hill</v>
      </c>
      <c r="C30" s="276" t="str">
        <f>'All products and rates'!F33</f>
        <v>N/A</v>
      </c>
      <c r="D30" s="158" t="str">
        <f>'All products and rates'!G33</f>
        <v>N/A</v>
      </c>
      <c r="E30" s="155" t="str">
        <f>'All products and rates'!H33</f>
        <v>N/A</v>
      </c>
      <c r="F30" s="161" t="s">
        <v>6</v>
      </c>
      <c r="G30" s="71"/>
    </row>
    <row r="31" spans="1:8" ht="15.75" x14ac:dyDescent="0.5">
      <c r="A31" s="418" t="str">
        <f>HYPERLINK('All products and rates'!T34,'All products and rates'!A34)</f>
        <v>Garage B</v>
      </c>
      <c r="B31" s="945"/>
      <c r="C31" s="275" t="str">
        <f>'All products and rates'!F34</f>
        <v>N/A</v>
      </c>
      <c r="D31" s="155" t="str">
        <f>'All products and rates'!G34</f>
        <v>N/A</v>
      </c>
      <c r="E31" s="155" t="str">
        <f>'All products and rates'!H34</f>
        <v>N/A</v>
      </c>
      <c r="F31" s="161" t="s">
        <v>6</v>
      </c>
      <c r="G31" s="71"/>
    </row>
    <row r="32" spans="1:8" ht="15.75" x14ac:dyDescent="0.5">
      <c r="A32" s="21" t="str">
        <f>HYPERLINK('All products and rates'!T35,'All products and rates'!A35)</f>
        <v>Garage C</v>
      </c>
      <c r="B32" s="945"/>
      <c r="C32" s="276" t="str">
        <f>'All products and rates'!F35</f>
        <v>N/A</v>
      </c>
      <c r="D32" s="157">
        <f>'All products and rates'!G35</f>
        <v>3</v>
      </c>
      <c r="E32" s="158" t="str">
        <f>'All products and rates'!H35</f>
        <v>3 hour max</v>
      </c>
      <c r="F32" s="161" t="s">
        <v>6</v>
      </c>
      <c r="G32" s="71"/>
    </row>
    <row r="33" spans="1:7" ht="15.75" x14ac:dyDescent="0.5">
      <c r="A33" s="23" t="str">
        <f>HYPERLINK('All products and rates'!T36,'All products and rates'!A36)</f>
        <v>Garage D</v>
      </c>
      <c r="B33" s="945"/>
      <c r="C33" s="275">
        <f>'All products and rates'!F36</f>
        <v>15</v>
      </c>
      <c r="D33" s="155" t="str">
        <f>'All products and rates'!G36</f>
        <v>N/A</v>
      </c>
      <c r="E33" s="155" t="str">
        <f>'All products and rates'!H36</f>
        <v>N/A</v>
      </c>
      <c r="F33" s="161" t="s">
        <v>6</v>
      </c>
      <c r="G33" s="71"/>
    </row>
    <row r="34" spans="1:7" ht="15.75" x14ac:dyDescent="0.5">
      <c r="A34" s="21" t="str">
        <f>HYPERLINK('All products and rates'!T37,'All products and rates'!A37)</f>
        <v>Garage E</v>
      </c>
      <c r="B34" s="945"/>
      <c r="C34" s="276" t="str">
        <f>'All products and rates'!F37</f>
        <v>N/A</v>
      </c>
      <c r="D34" s="158" t="str">
        <f>'All products and rates'!G37</f>
        <v>N/A</v>
      </c>
      <c r="E34" s="155" t="str">
        <f>'All products and rates'!H37</f>
        <v>N/A</v>
      </c>
      <c r="F34" s="161" t="s">
        <v>6</v>
      </c>
      <c r="G34" s="71"/>
    </row>
    <row r="35" spans="1:7" ht="15.75" x14ac:dyDescent="0.5">
      <c r="A35" s="23" t="str">
        <f>HYPERLINK('All products and rates'!T38,'All products and rates'!A38)</f>
        <v>Garage F</v>
      </c>
      <c r="B35" s="945"/>
      <c r="C35" s="275">
        <f>'All products and rates'!F38</f>
        <v>15</v>
      </c>
      <c r="D35" s="154">
        <f>'All products and rates'!G38</f>
        <v>3</v>
      </c>
      <c r="E35" s="155" t="str">
        <f>'All products and rates'!H38</f>
        <v>5 hour max</v>
      </c>
      <c r="F35" s="161" t="s">
        <v>6</v>
      </c>
      <c r="G35" s="71"/>
    </row>
    <row r="36" spans="1:7" ht="15.75" x14ac:dyDescent="0.5">
      <c r="A36" s="418" t="str">
        <f>HYPERLINK('All products and rates'!T39,'All products and rates'!A39)</f>
        <v>Garage G</v>
      </c>
      <c r="B36" s="945"/>
      <c r="C36" s="276" t="str">
        <f>'All products and rates'!F39</f>
        <v>N/A</v>
      </c>
      <c r="D36" s="158" t="str">
        <f>'All products and rates'!G39</f>
        <v>N/A</v>
      </c>
      <c r="E36" s="158" t="str">
        <f>'All products and rates'!H39</f>
        <v>N/A</v>
      </c>
      <c r="F36" s="161" t="s">
        <v>6</v>
      </c>
      <c r="G36" s="71"/>
    </row>
    <row r="37" spans="1:7" ht="15.75" x14ac:dyDescent="0.5">
      <c r="A37" s="23" t="str">
        <f>HYPERLINK('All products and rates'!T40,'All products and rates'!A40)</f>
        <v>Garage K</v>
      </c>
      <c r="B37" s="945"/>
      <c r="C37" s="275">
        <f>'All products and rates'!F40</f>
        <v>15</v>
      </c>
      <c r="D37" s="155" t="str">
        <f>'All products and rates'!G40</f>
        <v>N/A</v>
      </c>
      <c r="E37" s="155" t="str">
        <f>'All products and rates'!H40</f>
        <v>N/A</v>
      </c>
      <c r="F37" s="161" t="s">
        <v>6</v>
      </c>
      <c r="G37" s="71"/>
    </row>
    <row r="38" spans="1:7" ht="15.75" x14ac:dyDescent="0.5">
      <c r="A38" s="21" t="str">
        <f>HYPERLINK('All products and rates'!T41,'All products and rates'!A41)</f>
        <v>Lot 10</v>
      </c>
      <c r="B38" s="945"/>
      <c r="C38" s="276">
        <f>'All products and rates'!F41</f>
        <v>15</v>
      </c>
      <c r="D38" s="158" t="str">
        <f>'All products and rates'!G41</f>
        <v>N/A</v>
      </c>
      <c r="E38" s="158" t="str">
        <f>'All products and rates'!H41</f>
        <v>N/A</v>
      </c>
      <c r="F38" s="161" t="s">
        <v>6</v>
      </c>
      <c r="G38" s="71"/>
    </row>
    <row r="39" spans="1:7" ht="15.75" x14ac:dyDescent="0.5">
      <c r="A39" s="418" t="str">
        <f>HYPERLINK('All products and rates'!T42,'All products and rates'!A42)</f>
        <v>Lot 20</v>
      </c>
      <c r="B39" s="945"/>
      <c r="C39" s="275" t="str">
        <f>'All products and rates'!F42</f>
        <v>N/A</v>
      </c>
      <c r="D39" s="155" t="str">
        <f>'All products and rates'!G42</f>
        <v>N/A</v>
      </c>
      <c r="E39" s="155" t="str">
        <f>'All products and rates'!H42</f>
        <v>N/A</v>
      </c>
      <c r="F39" s="161" t="s">
        <v>6</v>
      </c>
      <c r="G39" s="71"/>
    </row>
    <row r="40" spans="1:7" ht="15.75" x14ac:dyDescent="0.5">
      <c r="A40" s="418" t="str">
        <f>HYPERLINK('All products and rates'!T43,'All products and rates'!A43)</f>
        <v>Lot 30</v>
      </c>
      <c r="B40" s="945"/>
      <c r="C40" s="276" t="str">
        <f>'All products and rates'!F43</f>
        <v>N/A</v>
      </c>
      <c r="D40" s="158" t="str">
        <f>'All products and rates'!G43</f>
        <v>N/A</v>
      </c>
      <c r="E40" s="158" t="str">
        <f>'All products and rates'!H43</f>
        <v>N/A</v>
      </c>
      <c r="F40" s="161" t="s">
        <v>6</v>
      </c>
      <c r="G40" s="71"/>
    </row>
    <row r="41" spans="1:7" ht="15.75" x14ac:dyDescent="0.5">
      <c r="A41" s="23" t="str">
        <f>HYPERLINK('All products and rates'!T44,'All products and rates'!A44)</f>
        <v>Lot 40</v>
      </c>
      <c r="B41" s="945"/>
      <c r="C41" s="275">
        <f>'All products and rates'!F44</f>
        <v>15</v>
      </c>
      <c r="D41" s="154">
        <f>'All products and rates'!G44</f>
        <v>3</v>
      </c>
      <c r="E41" s="154">
        <f>'All products and rates'!H44</f>
        <v>15</v>
      </c>
      <c r="F41" s="161" t="s">
        <v>6</v>
      </c>
      <c r="G41" s="71"/>
    </row>
    <row r="42" spans="1:7" ht="15.75" x14ac:dyDescent="0.5">
      <c r="A42" s="418" t="str">
        <f>HYPERLINK('All products and rates'!T45,'All products and rates'!A45)</f>
        <v>Lot 50</v>
      </c>
      <c r="B42" s="945"/>
      <c r="C42" s="276" t="str">
        <f>'All products and rates'!F45</f>
        <v>N/A</v>
      </c>
      <c r="D42" s="158" t="str">
        <f>'All products and rates'!G45</f>
        <v>N/A</v>
      </c>
      <c r="E42" s="158" t="str">
        <f>'All products and rates'!H45</f>
        <v>N/A</v>
      </c>
      <c r="F42" s="161" t="s">
        <v>6</v>
      </c>
      <c r="G42" s="71"/>
    </row>
    <row r="43" spans="1:7" ht="15.75" x14ac:dyDescent="0.5">
      <c r="A43" s="418" t="str">
        <f>HYPERLINK('All products and rates'!T46,'All products and rates'!A46)</f>
        <v>Lot 60</v>
      </c>
      <c r="B43" s="945"/>
      <c r="C43" s="275" t="str">
        <f>'All products and rates'!F46</f>
        <v>N/A</v>
      </c>
      <c r="D43" s="155" t="str">
        <f>'All products and rates'!G46</f>
        <v>N/A</v>
      </c>
      <c r="E43" s="155" t="str">
        <f>'All products and rates'!H46</f>
        <v>N/A</v>
      </c>
      <c r="F43" s="161" t="s">
        <v>6</v>
      </c>
      <c r="G43" s="71"/>
    </row>
    <row r="44" spans="1:7" ht="15.75" x14ac:dyDescent="0.5">
      <c r="A44" s="418" t="str">
        <f>HYPERLINK('All products and rates'!T47,'All products and rates'!A47)</f>
        <v>Lot 70</v>
      </c>
      <c r="B44" s="945"/>
      <c r="C44" s="276" t="str">
        <f>'All products and rates'!F47</f>
        <v>N/A</v>
      </c>
      <c r="D44" s="158" t="str">
        <f>'All products and rates'!G47</f>
        <v>N/A</v>
      </c>
      <c r="E44" s="158" t="str">
        <f>'All products and rates'!H47</f>
        <v>N/A</v>
      </c>
      <c r="F44" s="161" t="s">
        <v>6</v>
      </c>
      <c r="G44" s="71"/>
    </row>
    <row r="45" spans="1:7" ht="16.149999999999999" thickBot="1" x14ac:dyDescent="0.55000000000000004">
      <c r="A45" s="380" t="str">
        <f>HYPERLINK('All products and rates'!T48,'All products and rates'!A48)</f>
        <v>Lot 90</v>
      </c>
      <c r="B45" s="958"/>
      <c r="C45" s="381">
        <f>'All products and rates'!F48</f>
        <v>15</v>
      </c>
      <c r="D45" s="378" t="str">
        <f>'All products and rates'!G48</f>
        <v>N/A</v>
      </c>
      <c r="E45" s="421" t="str">
        <f>'All products and rates'!H48</f>
        <v>N/A</v>
      </c>
      <c r="F45" s="422" t="s">
        <v>6</v>
      </c>
      <c r="G45" s="71"/>
    </row>
    <row r="46" spans="1:7" ht="16.149999999999999" thickTop="1" x14ac:dyDescent="0.5">
      <c r="A46" s="388" t="str">
        <f>HYPERLINK('All products and rates'!T49,'All products and rates'!A49)</f>
        <v>3030 Moody Lot</v>
      </c>
      <c r="B46" s="955" t="str">
        <f>'All products and rates'!B49</f>
        <v>South Waterfront</v>
      </c>
      <c r="C46" s="389">
        <f>'All products and rates'!F49</f>
        <v>12</v>
      </c>
      <c r="D46" s="384">
        <f>'All products and rates'!G49</f>
        <v>3</v>
      </c>
      <c r="E46" s="384">
        <f>'All products and rates'!H49</f>
        <v>15</v>
      </c>
      <c r="F46" s="423" t="s">
        <v>6</v>
      </c>
      <c r="G46" s="429"/>
    </row>
    <row r="47" spans="1:7" ht="15.75" x14ac:dyDescent="0.5">
      <c r="A47" s="417" t="str">
        <f>HYPERLINK('All products and rates'!T50,'All products and rates'!A50)</f>
        <v>3420 Macadam</v>
      </c>
      <c r="B47" s="945"/>
      <c r="C47" s="390" t="str">
        <f>'All products and rates'!F50</f>
        <v>N/A</v>
      </c>
      <c r="D47" s="424" t="str">
        <f>'All products and rates'!G50</f>
        <v>N/A</v>
      </c>
      <c r="E47" s="424" t="str">
        <f>'All products and rates'!H50</f>
        <v>N/A</v>
      </c>
      <c r="F47" s="397" t="s">
        <v>6</v>
      </c>
      <c r="G47" s="71"/>
    </row>
    <row r="48" spans="1:7" ht="15.75" hidden="1" x14ac:dyDescent="0.5">
      <c r="A48" s="418" t="str">
        <f>HYPERLINK('All products and rates'!T51,'All products and rates'!A51)</f>
        <v>Bancroft Lot</v>
      </c>
      <c r="B48" s="945"/>
      <c r="C48" s="392" t="str">
        <f>'All products and rates'!F51</f>
        <v>N/A</v>
      </c>
      <c r="D48" s="396" t="str">
        <f>'All products and rates'!G51</f>
        <v>N/A</v>
      </c>
      <c r="E48" s="396" t="str">
        <f>'All products and rates'!H51</f>
        <v>N/A</v>
      </c>
      <c r="F48" s="397" t="s">
        <v>6</v>
      </c>
      <c r="G48" s="71"/>
    </row>
    <row r="49" spans="1:8" ht="15.75" x14ac:dyDescent="0.5">
      <c r="A49" s="391" t="str">
        <f>HYPERLINK('All products and rates'!T54,'All products and rates'!A54)</f>
        <v>Center for Health and Healing</v>
      </c>
      <c r="B49" s="945"/>
      <c r="C49" s="392" t="str">
        <f>'All products and rates'!F54</f>
        <v>N/A</v>
      </c>
      <c r="D49" s="396">
        <f>'All products and rates'!G54</f>
        <v>4</v>
      </c>
      <c r="E49" s="396">
        <f>'All products and rates'!H54</f>
        <v>22</v>
      </c>
      <c r="F49" s="397" t="s">
        <v>6</v>
      </c>
      <c r="G49" s="71"/>
    </row>
    <row r="50" spans="1:8" ht="15.75" x14ac:dyDescent="0.5">
      <c r="A50" s="21" t="str">
        <f>HYPERLINK('All products and rates'!T55,'All products and rates'!A55)</f>
        <v>Knight Cancer Research Building</v>
      </c>
      <c r="B50" s="945"/>
      <c r="C50" s="276" t="str">
        <f>'All products and rates'!F55</f>
        <v>N/A</v>
      </c>
      <c r="D50" s="157">
        <f>'All products and rates'!G55</f>
        <v>3</v>
      </c>
      <c r="E50" s="157">
        <f>'All products and rates'!H55</f>
        <v>18</v>
      </c>
      <c r="F50" s="397" t="s">
        <v>6</v>
      </c>
      <c r="G50" s="71"/>
    </row>
    <row r="51" spans="1:8" ht="15.75" x14ac:dyDescent="0.5">
      <c r="A51" s="391" t="str">
        <f>HYPERLINK('All products and rates'!T56,'All products and rates'!A56)</f>
        <v>Macadam Warehouse</v>
      </c>
      <c r="B51" s="945"/>
      <c r="C51" s="392" t="str">
        <f>'All products and rates'!F56</f>
        <v>N/A</v>
      </c>
      <c r="D51" s="396">
        <f>'All products and rates'!G56</f>
        <v>3</v>
      </c>
      <c r="E51" s="396">
        <f>'All products and rates'!H56</f>
        <v>15</v>
      </c>
      <c r="F51" s="397" t="s">
        <v>6</v>
      </c>
      <c r="G51" s="71"/>
    </row>
    <row r="52" spans="1:8" ht="15.75" hidden="1" x14ac:dyDescent="0.5">
      <c r="A52" s="21" t="str">
        <f>HYPERLINK('All products and rates'!T57,'All products and rates'!A57)</f>
        <v>RiverPlace</v>
      </c>
      <c r="B52" s="945"/>
      <c r="C52" s="276" t="str">
        <f>'All products and rates'!F57</f>
        <v>N/A</v>
      </c>
      <c r="D52" s="158" t="str">
        <f>'All products and rates'!G57</f>
        <v>N/A</v>
      </c>
      <c r="E52" s="158" t="s">
        <v>257</v>
      </c>
      <c r="F52" s="161">
        <v>55.7</v>
      </c>
      <c r="G52" s="71"/>
    </row>
    <row r="53" spans="1:8" ht="15.75" x14ac:dyDescent="0.5">
      <c r="A53" s="21" t="str">
        <f>HYPERLINK('All products and rates'!T58,'All products and rates'!A58)</f>
        <v>Robertson Life Sciences Building</v>
      </c>
      <c r="B53" s="945"/>
      <c r="C53" s="392" t="str">
        <f>'All products and rates'!F58</f>
        <v>N/A</v>
      </c>
      <c r="D53" s="157">
        <f>'All products and rates'!G58</f>
        <v>3</v>
      </c>
      <c r="E53" s="157">
        <f>'All products and rates'!H58</f>
        <v>18</v>
      </c>
      <c r="F53" s="397" t="s">
        <v>6</v>
      </c>
      <c r="G53" s="71"/>
    </row>
    <row r="54" spans="1:8" ht="15.75" x14ac:dyDescent="0.5">
      <c r="A54" s="473" t="str">
        <f>HYPERLINK('All products and rates'!T59,'All products and rates'!A59)</f>
        <v>Rood Family Pavilion</v>
      </c>
      <c r="B54" s="945"/>
      <c r="C54" s="276" t="str">
        <f>'All products and rates'!F59</f>
        <v>N/A</v>
      </c>
      <c r="D54" s="154">
        <f>'All products and rates'!G59</f>
        <v>3</v>
      </c>
      <c r="E54" s="154">
        <f>'All products and rates'!H59</f>
        <v>18</v>
      </c>
      <c r="F54" s="397" t="s">
        <v>6</v>
      </c>
      <c r="G54" s="71"/>
    </row>
    <row r="55" spans="1:8" ht="15.75" x14ac:dyDescent="0.5">
      <c r="A55" s="21" t="str">
        <f>HYPERLINK('All products and rates'!T60,'All products and rates'!A60)</f>
        <v>Schnitzer Parking Lot</v>
      </c>
      <c r="B55" s="945"/>
      <c r="C55" s="276">
        <f>'All products and rates'!F60</f>
        <v>12</v>
      </c>
      <c r="D55" s="157">
        <f>'All products and rates'!G60</f>
        <v>3</v>
      </c>
      <c r="E55" s="157">
        <f>'All products and rates'!H60</f>
        <v>13</v>
      </c>
      <c r="F55" s="397" t="s">
        <v>6</v>
      </c>
      <c r="G55" s="71"/>
    </row>
    <row r="56" spans="1:8" ht="16.149999999999999" thickBot="1" x14ac:dyDescent="0.55000000000000004">
      <c r="A56" s="416" t="str">
        <f>HYPERLINK('All products and rates'!T61,'All products and rates'!A61)</f>
        <v>Whitaker Parking Lot</v>
      </c>
      <c r="B56" s="958"/>
      <c r="C56" s="393" t="str">
        <f>'All products and rates'!F61</f>
        <v>N/A</v>
      </c>
      <c r="D56" s="425" t="str">
        <f>'All products and rates'!G61</f>
        <v>N/A</v>
      </c>
      <c r="E56" s="425" t="str">
        <f>'All products and rates'!H61</f>
        <v>N/A</v>
      </c>
      <c r="F56" s="426" t="s">
        <v>6</v>
      </c>
      <c r="G56" s="71"/>
    </row>
    <row r="57" spans="1:8" ht="16.149999999999999" thickTop="1" x14ac:dyDescent="0.5">
      <c r="A57" s="394" t="str">
        <f>HYPERLINK('All products and rates'!T62,'All products and rates'!A62)</f>
        <v>4th and Clay</v>
      </c>
      <c r="B57" s="955" t="str">
        <f>'All products and rates'!B62</f>
        <v>Off Campus</v>
      </c>
      <c r="C57" s="392" t="str">
        <f>'All products and rates'!F62</f>
        <v>N/A</v>
      </c>
      <c r="D57" s="398" t="str">
        <f>'All products and rates'!G62</f>
        <v>N/A</v>
      </c>
      <c r="E57" s="398" t="str">
        <f>'All products and rates'!H62</f>
        <v>N/A</v>
      </c>
      <c r="F57" s="427">
        <f>'All products and rates'!R62</f>
        <v>111.24</v>
      </c>
      <c r="G57" s="429"/>
    </row>
    <row r="58" spans="1:8" ht="15.75" x14ac:dyDescent="0.5">
      <c r="A58" s="21" t="str">
        <f>HYPERLINK('All products and rates'!T64,'All products and rates'!A64)</f>
        <v>Market Square Building</v>
      </c>
      <c r="B58" s="945"/>
      <c r="C58" s="392" t="str">
        <f>'All products and rates'!F64</f>
        <v>N/A</v>
      </c>
      <c r="D58" s="158" t="str">
        <f>'All products and rates'!G64</f>
        <v>non-OHSU</v>
      </c>
      <c r="E58" s="398" t="s">
        <v>6</v>
      </c>
      <c r="F58" s="161">
        <f>'All products and rates'!R64</f>
        <v>111.24</v>
      </c>
      <c r="G58" s="71"/>
    </row>
    <row r="59" spans="1:8" ht="15.75" x14ac:dyDescent="0.5">
      <c r="A59" s="391" t="str">
        <f>HYPERLINK('All products and rates'!T65,'All products and rates'!A65)</f>
        <v>Marquam Plaza</v>
      </c>
      <c r="B59" s="954"/>
      <c r="C59" s="442">
        <f>'All products and rates'!F65</f>
        <v>9.5</v>
      </c>
      <c r="D59" s="396">
        <f>'All products and rates'!G65</f>
        <v>2</v>
      </c>
      <c r="E59" s="427">
        <f>'All products and rates'!H65</f>
        <v>9</v>
      </c>
      <c r="F59" s="397">
        <f>'All products and rates'!R65</f>
        <v>106.09</v>
      </c>
      <c r="G59" s="71"/>
    </row>
    <row r="60" spans="1:8" ht="15.75" x14ac:dyDescent="0.5">
      <c r="A60" s="235" t="s">
        <v>198</v>
      </c>
      <c r="B60" s="4" t="s">
        <v>200</v>
      </c>
      <c r="C60" s="428"/>
      <c r="D60" s="428"/>
      <c r="E60" s="71" t="s">
        <v>68</v>
      </c>
      <c r="F60" s="261" t="s">
        <v>247</v>
      </c>
      <c r="G60" s="71"/>
    </row>
    <row r="61" spans="1:8" ht="15.75" x14ac:dyDescent="0.5">
      <c r="A61" s="270" t="s">
        <v>93</v>
      </c>
      <c r="B61" s="945" t="s">
        <v>199</v>
      </c>
      <c r="C61" s="680" t="s">
        <v>242</v>
      </c>
      <c r="D61" s="681"/>
      <c r="E61" s="685" t="s">
        <v>32</v>
      </c>
      <c r="F61" s="683" t="s">
        <v>245</v>
      </c>
      <c r="G61" s="681"/>
      <c r="H61" s="664"/>
    </row>
    <row r="62" spans="1:8" ht="15.75" x14ac:dyDescent="0.5">
      <c r="A62" s="21" t="s">
        <v>166</v>
      </c>
      <c r="B62" s="951"/>
      <c r="C62" s="292" t="s">
        <v>243</v>
      </c>
      <c r="D62" s="682"/>
      <c r="E62" s="686">
        <v>63</v>
      </c>
      <c r="F62" s="684" t="s">
        <v>245</v>
      </c>
      <c r="G62" s="682"/>
      <c r="H62" s="664"/>
    </row>
  </sheetData>
  <sheetProtection algorithmName="SHA-512" hashValue="bi4bC2683k2MdQhY367Oft440j93ckc5Cb0Wp4wxrjiKB+Rm9jx77s2vWOu5GVmafT3+RphkBTc4TIuNuwf8mA==" saltValue="XyE+ReJiMWXMf4WmosJvww==" spinCount="100000" sheet="1" sort="0" autoFilter="0"/>
  <mergeCells count="7">
    <mergeCell ref="B57:B59"/>
    <mergeCell ref="B61:B62"/>
    <mergeCell ref="D26:E26"/>
    <mergeCell ref="A1:G1"/>
    <mergeCell ref="B30:B45"/>
    <mergeCell ref="B46:B56"/>
    <mergeCell ref="B2:C2"/>
  </mergeCells>
  <conditionalFormatting sqref="C29:F59">
    <cfRule type="containsText" dxfId="30" priority="1" operator="containsText" text="N/A">
      <formula>NOT(ISERROR(SEARCH("N/A",C29)))</formula>
    </cfRule>
  </conditionalFormatting>
  <pageMargins left="0.25" right="0.25" top="0.44791666666666669" bottom="0.75" header="0.3" footer="0.3"/>
  <pageSetup scale="53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5"/>
  <sheetViews>
    <sheetView showGridLines="0" showRowColHeaders="0" zoomScaleNormal="100" zoomScalePageLayoutView="70" workbookViewId="0">
      <selection activeCell="N5" sqref="N5"/>
    </sheetView>
  </sheetViews>
  <sheetFormatPr defaultRowHeight="14.25" x14ac:dyDescent="0.45"/>
  <cols>
    <col min="1" max="1" width="35.265625" customWidth="1"/>
    <col min="2" max="2" width="21.53125" customWidth="1"/>
    <col min="3" max="3" width="16.06640625" customWidth="1"/>
    <col min="4" max="4" width="17.59765625" customWidth="1"/>
    <col min="5" max="5" width="11.265625" customWidth="1"/>
    <col min="6" max="6" width="11.59765625" customWidth="1"/>
    <col min="7" max="7" width="10.33203125" customWidth="1"/>
    <col min="8" max="8" width="13.33203125" customWidth="1"/>
    <col min="9" max="9" width="8.06640625" customWidth="1"/>
    <col min="10" max="10" width="9.796875" customWidth="1"/>
    <col min="11" max="11" width="16.9296875" customWidth="1"/>
    <col min="14" max="14" width="13.33203125" customWidth="1"/>
  </cols>
  <sheetData>
    <row r="1" spans="1:12" ht="29.25" customHeight="1" x14ac:dyDescent="1">
      <c r="A1" s="959" t="s">
        <v>170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</row>
    <row r="2" spans="1:12" ht="21.75" customHeight="1" x14ac:dyDescent="0.5">
      <c r="A2" s="692" t="str">
        <f>'All products and rates'!A2</f>
        <v>Updated:</v>
      </c>
      <c r="B2" s="950">
        <f ca="1">TODAY()</f>
        <v>45755</v>
      </c>
      <c r="C2" s="950"/>
      <c r="D2" s="78"/>
      <c r="E2" s="78"/>
      <c r="F2" s="78"/>
      <c r="G2" s="78"/>
      <c r="H2" s="78"/>
      <c r="I2" s="78"/>
      <c r="J2" s="78"/>
      <c r="K2" s="83"/>
    </row>
    <row r="3" spans="1:12" x14ac:dyDescent="0.45">
      <c r="H3" s="79"/>
      <c r="I3" s="79"/>
    </row>
    <row r="4" spans="1:12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I4" s="79"/>
    </row>
    <row r="5" spans="1:12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/>
      <c r="H5" s="573" t="str">
        <f>'All products and rates'!J5</f>
        <v>Description</v>
      </c>
      <c r="I5" s="7"/>
      <c r="J5" s="7"/>
      <c r="K5" s="7"/>
    </row>
    <row r="6" spans="1:12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7"/>
      <c r="H6" s="569" t="str">
        <f>'All products and rates'!J6</f>
        <v>Weekdays 5:30am-9:30pm at South Waterfront tram terminal</v>
      </c>
      <c r="I6" s="567"/>
      <c r="J6" s="567"/>
      <c r="K6" s="567"/>
      <c r="L6" s="664"/>
    </row>
    <row r="7" spans="1:12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580"/>
      <c r="H7" s="657" t="str">
        <f>'All products and rates'!J7</f>
        <v>Log eligible inbound weekday trips on MyCommute</v>
      </c>
      <c r="I7" s="580"/>
      <c r="J7" s="580"/>
      <c r="K7" s="580"/>
      <c r="L7" s="664"/>
    </row>
    <row r="8" spans="1:12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7"/>
      <c r="H8" s="569" t="str">
        <f>'All products and rates'!J8</f>
        <v>Log eligible inbound weekday trips on MyCommute</v>
      </c>
      <c r="I8" s="567"/>
      <c r="J8" s="567"/>
      <c r="K8" s="567"/>
      <c r="L8" s="664"/>
    </row>
    <row r="9" spans="1:12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580"/>
      <c r="H9" s="657" t="str">
        <f>'All products and rates'!J9</f>
        <v>Badge-access bike parking</v>
      </c>
      <c r="I9" s="580"/>
      <c r="J9" s="580"/>
      <c r="K9" s="580"/>
      <c r="L9" s="664"/>
    </row>
    <row r="10" spans="1:12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7"/>
      <c r="H10" s="569" t="str">
        <f>'All products and rates'!J10</f>
        <v>Badge-access bike parking, shower, towel, locker</v>
      </c>
      <c r="I10" s="567"/>
      <c r="J10" s="567"/>
      <c r="K10" s="567"/>
      <c r="L10" s="664"/>
    </row>
    <row r="11" spans="1:12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580"/>
      <c r="H11" s="657" t="str">
        <f>'All products and rates'!J11</f>
        <v>Loaner bike, equipment and voucher</v>
      </c>
      <c r="I11" s="580"/>
      <c r="J11" s="580"/>
      <c r="K11" s="580"/>
      <c r="L11" s="664"/>
    </row>
    <row r="12" spans="1:12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7"/>
      <c r="H12" s="569" t="str">
        <f>'All products and rates'!J12</f>
        <v>Loaner e-bike, equipment and voucher</v>
      </c>
      <c r="I12" s="567"/>
      <c r="J12" s="567"/>
      <c r="K12" s="567"/>
      <c r="L12" s="664"/>
    </row>
    <row r="13" spans="1:12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580"/>
      <c r="H13" s="657" t="str">
        <f>'All products and rates'!J13</f>
        <v xml:space="preserve">For purchase of a bike for an member's OHSU commute </v>
      </c>
      <c r="I13" s="580"/>
      <c r="J13" s="580"/>
      <c r="K13" s="580"/>
      <c r="L13" s="664"/>
    </row>
    <row r="14" spans="1:12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7"/>
      <c r="H14" s="569" t="str">
        <f>'All products and rates'!J14</f>
        <v xml:space="preserve">For purchase of an e- bike for an member's OHSU commute </v>
      </c>
      <c r="I14" s="567"/>
      <c r="J14" s="567"/>
      <c r="K14" s="567"/>
      <c r="L14" s="664"/>
    </row>
    <row r="15" spans="1:12" ht="25.5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/>
      <c r="H15" s="574" t="str">
        <f>'All products and rates'!J15</f>
        <v>Description</v>
      </c>
      <c r="I15" s="9"/>
      <c r="J15" s="6"/>
      <c r="K15" s="9"/>
    </row>
    <row r="16" spans="1:12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0"/>
      <c r="H16" s="551" t="str">
        <f>'All products and rates'!J16</f>
        <v>Log eligible inbound weekday trips on MyCommute</v>
      </c>
      <c r="I16" s="549"/>
      <c r="J16" s="550"/>
      <c r="K16" s="549"/>
      <c r="L16" s="664"/>
    </row>
    <row r="17" spans="1:12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48"/>
      <c r="H17" s="556" t="str">
        <f>'All products and rates'!J17</f>
        <v>Vancouver to Portland rush hour transit service</v>
      </c>
      <c r="I17" s="554"/>
      <c r="J17" s="548"/>
      <c r="K17" s="554"/>
      <c r="L17" s="664"/>
    </row>
    <row r="18" spans="1:12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 t="s">
        <v>223</v>
      </c>
      <c r="E18" s="647" t="str">
        <f>'All products and rates'!F18</f>
        <v>free</v>
      </c>
      <c r="F18" s="558" t="str">
        <f>'All products and rates'!G18</f>
        <v>OHSU badge is fare</v>
      </c>
      <c r="G18" s="558"/>
      <c r="H18" s="559" t="str">
        <f>'All products and rates'!J18</f>
        <v>Connects Marquam Hill, South Waterfront</v>
      </c>
      <c r="I18" s="558"/>
      <c r="J18" s="558"/>
      <c r="K18" s="558"/>
      <c r="L18" s="664"/>
    </row>
    <row r="19" spans="1:12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230"/>
      <c r="H19" s="561" t="str">
        <f>'All products and rates'!J19</f>
        <v>Unlimited trips on central Portland transit service</v>
      </c>
      <c r="I19" s="230"/>
      <c r="J19" s="230"/>
      <c r="K19" s="230"/>
      <c r="L19" s="664"/>
    </row>
    <row r="20" spans="1:12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8"/>
      <c r="H20" s="559" t="str">
        <f>'All products and rates'!J20</f>
        <v>Unlimited trips on regional transit service</v>
      </c>
      <c r="I20" s="558"/>
      <c r="J20" s="558"/>
      <c r="K20" s="558"/>
      <c r="L20" s="664"/>
    </row>
    <row r="21" spans="1:12" x14ac:dyDescent="0.45">
      <c r="A21" s="471" t="str">
        <f>HYPERLINK('All products and rates'!T21,"TriMet Hop: GRU")</f>
        <v>TriMet Hop: GRU</v>
      </c>
      <c r="B21" s="662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230"/>
      <c r="H21" s="561" t="str">
        <f>'All products and rates'!J21</f>
        <v>Unlimited trips on regional transit service</v>
      </c>
      <c r="I21" s="230"/>
      <c r="J21" s="230"/>
      <c r="K21" s="230"/>
      <c r="L21" s="664"/>
    </row>
    <row r="22" spans="1:12" ht="25.5" x14ac:dyDescent="0.75">
      <c r="A22" s="10" t="str">
        <f>'All products and rates'!A23</f>
        <v>RIDES</v>
      </c>
      <c r="B22" s="5" t="str">
        <f>'All products and rates'!B23</f>
        <v>Where to acquire</v>
      </c>
      <c r="C22" s="5" t="str">
        <f>'All products and rates'!D23</f>
        <v>Eligibility</v>
      </c>
      <c r="D22" s="5"/>
      <c r="E22" s="5" t="str">
        <f>'All products and rates'!F23</f>
        <v>Rate</v>
      </c>
      <c r="F22" s="5"/>
      <c r="G22" s="575"/>
      <c r="H22" s="575" t="str">
        <f>'All products and rates'!J23</f>
        <v>Description</v>
      </c>
      <c r="I22" s="5"/>
      <c r="J22" s="5"/>
      <c r="K22" s="5"/>
    </row>
    <row r="23" spans="1:12" x14ac:dyDescent="0.45">
      <c r="A23" s="49" t="str">
        <f>HYPERLINK('All products and rates'!T24,'All products and rates'!A24)</f>
        <v>OHSU Carpool app</v>
      </c>
      <c r="B23" s="673" t="str">
        <f>HYPERLINK('All products and rates'!T24,'All products and rates'!B24)</f>
        <v>ohsu.edu/carpool</v>
      </c>
      <c r="C23" s="671" t="str">
        <f>'All products and rates'!D24</f>
        <v>Rides completed via OHSU Carpool app</v>
      </c>
      <c r="D23" s="596"/>
      <c r="E23" s="668">
        <f>'All products and rates'!F24</f>
        <v>3</v>
      </c>
      <c r="F23" s="596" t="str">
        <f>'All products and rates'!G24</f>
        <v>incentive to drive; free to ride</v>
      </c>
      <c r="G23" s="572"/>
      <c r="H23" s="666" t="str">
        <f>'All products and rates'!J24</f>
        <v>Match with rides via app</v>
      </c>
      <c r="I23" s="596"/>
      <c r="J23" s="596"/>
      <c r="K23" s="22"/>
      <c r="L23" s="664"/>
    </row>
    <row r="24" spans="1:12" x14ac:dyDescent="0.45">
      <c r="A24" s="471" t="str">
        <f>HYPERLINK('All products and rates'!T25,'All products and rates'!A25)</f>
        <v>Guaranteed Ride Home</v>
      </c>
      <c r="B24" s="674" t="str">
        <f>HYPERLINK('All products and rates'!T25,'All products and rates'!B25)</f>
        <v>MyCommute</v>
      </c>
      <c r="C24" s="672" t="str">
        <f>'All products and rates'!D25</f>
        <v>MyCommute member</v>
      </c>
      <c r="D24" s="597"/>
      <c r="E24" s="669" t="str">
        <f>'All products and rates'!F25</f>
        <v>free</v>
      </c>
      <c r="F24" s="597" t="str">
        <f>'All products and rates'!G25</f>
        <v>3 rides per year</v>
      </c>
      <c r="G24" s="134"/>
      <c r="H24" s="667" t="str">
        <f>'All products and rates'!J25</f>
        <v>Ride from work due to personal emergency.</v>
      </c>
      <c r="I24" s="598"/>
      <c r="J24" s="598"/>
      <c r="K24" s="470"/>
      <c r="L24" s="664"/>
    </row>
    <row r="25" spans="1:12" x14ac:dyDescent="0.45">
      <c r="A25" s="455" t="str">
        <f>HYPERLINK('All products and rates'!T26,'All products and rates'!A26)</f>
        <v>Lyft Off</v>
      </c>
      <c r="B25" s="675" t="str">
        <f>HYPERLINK('All products and rates'!T26,'All products and rates'!B26)</f>
        <v>o2.ohsu.edu/lyftoff</v>
      </c>
      <c r="C25" s="671" t="str">
        <f>'All products and rates'!D26</f>
        <v>9pm-5:30am to/from campus</v>
      </c>
      <c r="D25" s="572"/>
      <c r="E25" s="670">
        <f>'All products and rates'!F26</f>
        <v>20</v>
      </c>
      <c r="F25" s="596" t="str">
        <f>'All products and rates'!G26</f>
        <v>credit per shift</v>
      </c>
      <c r="G25" s="572"/>
      <c r="H25" s="666" t="str">
        <f>'All products and rates'!J26</f>
        <v>9pm-5:30am for eligible trips.</v>
      </c>
      <c r="I25" s="572"/>
      <c r="J25" s="572"/>
      <c r="K25" s="76"/>
      <c r="L25" s="664"/>
    </row>
    <row r="26" spans="1:12" ht="23.25" customHeight="1" x14ac:dyDescent="0.55000000000000004">
      <c r="A26" s="641" t="str">
        <f>HYPERLINK('All products and rates'!T28,'All products and rates'!A28)</f>
        <v>PARKING facilities</v>
      </c>
      <c r="B26" s="4"/>
      <c r="C26" s="967" t="s">
        <v>201</v>
      </c>
      <c r="D26" s="968"/>
      <c r="E26" s="527" t="s">
        <v>167</v>
      </c>
      <c r="F26" s="132"/>
      <c r="G26" s="262"/>
      <c r="H26" s="525" t="str">
        <f>HYPERLINK('All products and rates'!$T$30,'All products and rates'!$F$29)</f>
        <v>HONK</v>
      </c>
      <c r="I26" s="941" t="s">
        <v>88</v>
      </c>
      <c r="J26" s="966"/>
      <c r="K26" s="977" t="s">
        <v>64</v>
      </c>
    </row>
    <row r="27" spans="1:12" ht="36.75" customHeight="1" x14ac:dyDescent="0.45">
      <c r="A27" s="638" t="str">
        <f>'All products and rates'!A29</f>
        <v>Calendar year maximum charges for Wage Based Daily Reservations, and/or Guaranteed Daily Parking:</v>
      </c>
      <c r="B27" s="637">
        <f>'All products and rates'!B29</f>
        <v>3213.6</v>
      </c>
      <c r="C27" s="969" t="s">
        <v>202</v>
      </c>
      <c r="D27" s="970"/>
      <c r="E27" s="74" t="str">
        <f>'All products and rates'!J29</f>
        <v>$48,475 - $65,999</v>
      </c>
      <c r="F27" s="74" t="str">
        <f>'All products and rates'!K29</f>
        <v>$66,000 - $80,999</v>
      </c>
      <c r="G27" s="74" t="str">
        <f>'All products and rates'!L29</f>
        <v>$81,000 - $103,349</v>
      </c>
      <c r="H27" s="74" t="s">
        <v>160</v>
      </c>
      <c r="I27" s="948" t="s">
        <v>175</v>
      </c>
      <c r="J27" s="956"/>
      <c r="K27" s="978"/>
    </row>
    <row r="28" spans="1:12" ht="15" customHeight="1" x14ac:dyDescent="0.45">
      <c r="A28" s="522"/>
      <c r="B28" s="519"/>
      <c r="C28" s="971" t="s">
        <v>176</v>
      </c>
      <c r="D28" s="972"/>
      <c r="E28" s="131" t="s">
        <v>136</v>
      </c>
      <c r="F28" s="131" t="s">
        <v>150</v>
      </c>
      <c r="G28" s="131" t="s">
        <v>152</v>
      </c>
      <c r="H28" s="129"/>
      <c r="I28" s="126"/>
      <c r="J28" s="973" t="str">
        <f>'All products and rates'!H30</f>
        <v>Daily (5+ hours)</v>
      </c>
      <c r="K28" s="975" t="s">
        <v>176</v>
      </c>
    </row>
    <row r="29" spans="1:12" ht="16.149999999999999" thickBot="1" x14ac:dyDescent="0.55000000000000004">
      <c r="A29" s="63" t="str">
        <f>'All products and rates'!A30</f>
        <v>Facility</v>
      </c>
      <c r="B29" s="64" t="str">
        <f>'All products and rates'!B30</f>
        <v>Campus</v>
      </c>
      <c r="C29" s="499" t="s">
        <v>281</v>
      </c>
      <c r="D29" s="499" t="s">
        <v>259</v>
      </c>
      <c r="E29" s="127" t="s">
        <v>92</v>
      </c>
      <c r="F29" s="127" t="s">
        <v>92</v>
      </c>
      <c r="G29" s="127" t="s">
        <v>92</v>
      </c>
      <c r="H29" s="130" t="str">
        <f>'All products and rates'!F30</f>
        <v>Daily</v>
      </c>
      <c r="I29" s="128" t="s">
        <v>91</v>
      </c>
      <c r="J29" s="974"/>
      <c r="K29" s="976"/>
    </row>
    <row r="30" spans="1:12" ht="14.65" thickTop="1" x14ac:dyDescent="0.45">
      <c r="A30" s="285" t="str">
        <f>HYPERLINK('All products and rates'!T31,'All products and rates'!A31)</f>
        <v>Neveh Shalom</v>
      </c>
      <c r="B30" s="452" t="str">
        <f>'All products and rates'!B31</f>
        <v>Marquam Hill via TriMet</v>
      </c>
      <c r="C30" s="157" t="str">
        <f>'All products and rates'!F31</f>
        <v>Free</v>
      </c>
      <c r="D30" s="157"/>
      <c r="E30" s="157" t="str">
        <f>'All products and rates'!J31</f>
        <v>Free</v>
      </c>
      <c r="F30" s="157" t="str">
        <f>'All products and rates'!K31</f>
        <v>Free</v>
      </c>
      <c r="G30" s="157" t="str">
        <f>'All products and rates'!L31</f>
        <v>Free</v>
      </c>
      <c r="H30" s="157" t="str">
        <f>'All products and rates'!F31</f>
        <v>Free</v>
      </c>
      <c r="I30" s="155" t="str">
        <f>'All products and rates'!G31</f>
        <v>N/A</v>
      </c>
      <c r="J30" s="155" t="s">
        <v>6</v>
      </c>
      <c r="K30" s="453" t="s">
        <v>32</v>
      </c>
      <c r="L30" s="664"/>
    </row>
    <row r="31" spans="1:12" x14ac:dyDescent="0.45">
      <c r="A31" s="284" t="str">
        <f>HYPERLINK('All products and rates'!T32,'All products and rates'!A32)</f>
        <v>After 1pm</v>
      </c>
      <c r="B31" s="451" t="str">
        <f>'All products and rates'!B32</f>
        <v>Various locations</v>
      </c>
      <c r="C31" s="160" t="s">
        <v>6</v>
      </c>
      <c r="D31" s="182" t="s">
        <v>6</v>
      </c>
      <c r="E31" s="266">
        <f>'All products and rates'!J32</f>
        <v>3</v>
      </c>
      <c r="F31" s="266">
        <f>'All products and rates'!K32</f>
        <v>3</v>
      </c>
      <c r="G31" s="266">
        <f>'All products and rates'!L32</f>
        <v>3</v>
      </c>
      <c r="H31" s="265" t="str">
        <f>'All products and rates'!F32</f>
        <v>N/A</v>
      </c>
      <c r="I31" s="158" t="str">
        <f>'All products and rates'!G32</f>
        <v>N/A</v>
      </c>
      <c r="J31" s="155" t="str">
        <f>'All products and rates'!H32</f>
        <v>N/A</v>
      </c>
      <c r="K31" s="435" t="s">
        <v>6</v>
      </c>
    </row>
    <row r="32" spans="1:12" x14ac:dyDescent="0.45">
      <c r="A32" s="215" t="str">
        <f>HYPERLINK('All products and rates'!T33,'All products and rates'!A33)</f>
        <v>Garage A</v>
      </c>
      <c r="B32" s="960" t="str">
        <f>'All products and rates'!B33</f>
        <v>Marquam Hill</v>
      </c>
      <c r="C32" s="160" t="s">
        <v>6</v>
      </c>
      <c r="D32" s="160" t="s">
        <v>6</v>
      </c>
      <c r="E32" s="160">
        <f>'All products and rates'!J33</f>
        <v>9</v>
      </c>
      <c r="F32" s="160">
        <f>'All products and rates'!K33</f>
        <v>10</v>
      </c>
      <c r="G32" s="160">
        <f>'All products and rates'!L33</f>
        <v>11</v>
      </c>
      <c r="H32" s="157" t="str">
        <f>'All products and rates'!F33</f>
        <v>N/A</v>
      </c>
      <c r="I32" s="158" t="str">
        <f>'All products and rates'!G33</f>
        <v>N/A</v>
      </c>
      <c r="J32" s="155" t="str">
        <f>'All products and rates'!H33</f>
        <v>N/A</v>
      </c>
      <c r="K32" s="435" t="s">
        <v>6</v>
      </c>
    </row>
    <row r="33" spans="1:12" x14ac:dyDescent="0.45">
      <c r="A33" s="419" t="str">
        <f>HYPERLINK('All products and rates'!T34,'All products and rates'!A34)</f>
        <v>Garage B</v>
      </c>
      <c r="B33" s="961"/>
      <c r="C33" s="162" t="str">
        <f>'All products and rates'!I34</f>
        <v>N/A</v>
      </c>
      <c r="D33" s="162" t="s">
        <v>6</v>
      </c>
      <c r="E33" s="160" t="str">
        <f>'All products and rates'!J34</f>
        <v>N/A</v>
      </c>
      <c r="F33" s="160" t="str">
        <f>'All products and rates'!K34</f>
        <v>N/A</v>
      </c>
      <c r="G33" s="160" t="str">
        <f>'All products and rates'!L34</f>
        <v>N/A</v>
      </c>
      <c r="H33" s="154" t="str">
        <f>'All products and rates'!F34</f>
        <v>N/A</v>
      </c>
      <c r="I33" s="155" t="str">
        <f>'All products and rates'!G34</f>
        <v>N/A</v>
      </c>
      <c r="J33" s="155" t="str">
        <f>'All products and rates'!H34</f>
        <v>N/A</v>
      </c>
      <c r="K33" s="435" t="s">
        <v>6</v>
      </c>
    </row>
    <row r="34" spans="1:12" x14ac:dyDescent="0.45">
      <c r="A34" s="215" t="str">
        <f>HYPERLINK('All products and rates'!T35,'All products and rates'!A35)</f>
        <v>Garage C</v>
      </c>
      <c r="B34" s="961"/>
      <c r="C34" s="160" t="s">
        <v>6</v>
      </c>
      <c r="D34" s="160" t="s">
        <v>6</v>
      </c>
      <c r="E34" s="160">
        <f>'All products and rates'!J35</f>
        <v>9</v>
      </c>
      <c r="F34" s="160">
        <f>'All products and rates'!K35</f>
        <v>10</v>
      </c>
      <c r="G34" s="160">
        <f>'All products and rates'!L35</f>
        <v>11</v>
      </c>
      <c r="H34" s="157" t="str">
        <f>'All products and rates'!F35</f>
        <v>N/A</v>
      </c>
      <c r="I34" s="157">
        <f>'All products and rates'!G35</f>
        <v>3</v>
      </c>
      <c r="J34" s="158" t="str">
        <f>'All products and rates'!H35</f>
        <v>3 hour max</v>
      </c>
      <c r="K34" s="435" t="s">
        <v>6</v>
      </c>
    </row>
    <row r="35" spans="1:12" x14ac:dyDescent="0.45">
      <c r="A35" s="286" t="str">
        <f>HYPERLINK('All products and rates'!T36,'All products and rates'!A36)</f>
        <v>Garage D</v>
      </c>
      <c r="B35" s="961"/>
      <c r="C35" s="160" t="s">
        <v>6</v>
      </c>
      <c r="D35" s="160" t="s">
        <v>6</v>
      </c>
      <c r="E35" s="162">
        <f>'All products and rates'!J36</f>
        <v>8</v>
      </c>
      <c r="F35" s="162">
        <f>'All products and rates'!K36</f>
        <v>9</v>
      </c>
      <c r="G35" s="162">
        <f>'All products and rates'!L36</f>
        <v>10</v>
      </c>
      <c r="H35" s="154">
        <f>'All products and rates'!F36</f>
        <v>15</v>
      </c>
      <c r="I35" s="155" t="str">
        <f>'All products and rates'!G36</f>
        <v>N/A</v>
      </c>
      <c r="J35" s="155" t="str">
        <f>'All products and rates'!H36</f>
        <v>N/A</v>
      </c>
      <c r="K35" s="435" t="s">
        <v>6</v>
      </c>
    </row>
    <row r="36" spans="1:12" x14ac:dyDescent="0.45">
      <c r="A36" s="215" t="str">
        <f>HYPERLINK('All products and rates'!T37,'All products and rates'!A37)</f>
        <v>Garage E</v>
      </c>
      <c r="B36" s="961"/>
      <c r="C36" s="161">
        <f>'All products and rates'!F70</f>
        <v>55.44</v>
      </c>
      <c r="D36" s="161">
        <f>'All products and rates'!J70</f>
        <v>64.599999999999994</v>
      </c>
      <c r="E36" s="160">
        <f>'All products and rates'!J37</f>
        <v>9</v>
      </c>
      <c r="F36" s="160">
        <f>'All products and rates'!K37</f>
        <v>10</v>
      </c>
      <c r="G36" s="160">
        <f>'All products and rates'!L37</f>
        <v>11</v>
      </c>
      <c r="H36" s="157" t="str">
        <f>'All products and rates'!F37</f>
        <v>N/A</v>
      </c>
      <c r="I36" s="158" t="str">
        <f>'All products and rates'!G37</f>
        <v>N/A</v>
      </c>
      <c r="J36" s="155" t="str">
        <f>'All products and rates'!H37</f>
        <v>N/A</v>
      </c>
      <c r="K36" s="435" t="s">
        <v>6</v>
      </c>
    </row>
    <row r="37" spans="1:12" x14ac:dyDescent="0.45">
      <c r="A37" s="286" t="str">
        <f>HYPERLINK('All products and rates'!T38,'All products and rates'!A38)</f>
        <v>Garage F</v>
      </c>
      <c r="B37" s="961"/>
      <c r="C37" s="456">
        <f>'All products and rates'!F70</f>
        <v>55.44</v>
      </c>
      <c r="D37" s="456">
        <f>'All products and rates'!J70</f>
        <v>64.599999999999994</v>
      </c>
      <c r="E37" s="162">
        <f>'All products and rates'!J38</f>
        <v>8</v>
      </c>
      <c r="F37" s="162">
        <f>'All products and rates'!K38</f>
        <v>9</v>
      </c>
      <c r="G37" s="162" t="str">
        <f>'All products and rates'!L38</f>
        <v>$10 </v>
      </c>
      <c r="H37" s="154">
        <f>'All products and rates'!F38</f>
        <v>15</v>
      </c>
      <c r="I37" s="154">
        <f>'All products and rates'!G38</f>
        <v>3</v>
      </c>
      <c r="J37" s="155" t="str">
        <f>'All products and rates'!H38</f>
        <v>5 hour max</v>
      </c>
      <c r="K37" s="435" t="s">
        <v>6</v>
      </c>
    </row>
    <row r="38" spans="1:12" x14ac:dyDescent="0.45">
      <c r="A38" s="419" t="str">
        <f>HYPERLINK('All products and rates'!T39,'All products and rates'!A39)</f>
        <v>Garage G</v>
      </c>
      <c r="B38" s="961"/>
      <c r="C38" s="160" t="s">
        <v>6</v>
      </c>
      <c r="D38" s="160" t="s">
        <v>6</v>
      </c>
      <c r="E38" s="160" t="str">
        <f>'All products and rates'!J39</f>
        <v>N/A</v>
      </c>
      <c r="F38" s="160" t="str">
        <f>'All products and rates'!K39</f>
        <v>N/A</v>
      </c>
      <c r="G38" s="160" t="str">
        <f>'All products and rates'!L39</f>
        <v>N/A</v>
      </c>
      <c r="H38" s="157" t="str">
        <f>'All products and rates'!F39</f>
        <v>N/A</v>
      </c>
      <c r="I38" s="157" t="str">
        <f>'All products and rates'!G39</f>
        <v>N/A</v>
      </c>
      <c r="J38" s="157" t="str">
        <f>'All products and rates'!H39</f>
        <v>N/A</v>
      </c>
      <c r="K38" s="264" t="s">
        <v>6</v>
      </c>
    </row>
    <row r="39" spans="1:12" x14ac:dyDescent="0.45">
      <c r="A39" s="286" t="str">
        <f>HYPERLINK('All products and rates'!T40,'All products and rates'!A40)</f>
        <v>Garage K</v>
      </c>
      <c r="B39" s="961"/>
      <c r="C39" s="160" t="s">
        <v>6</v>
      </c>
      <c r="D39" s="160" t="s">
        <v>6</v>
      </c>
      <c r="E39" s="162">
        <f>'All products and rates'!J40</f>
        <v>9</v>
      </c>
      <c r="F39" s="162">
        <f>'All products and rates'!K40</f>
        <v>10</v>
      </c>
      <c r="G39" s="162">
        <f>'All products and rates'!L40</f>
        <v>11</v>
      </c>
      <c r="H39" s="154">
        <f>'All products and rates'!F40</f>
        <v>15</v>
      </c>
      <c r="I39" s="154" t="str">
        <f>'All products and rates'!G40</f>
        <v>N/A</v>
      </c>
      <c r="J39" s="154" t="str">
        <f>'All products and rates'!H40</f>
        <v>N/A</v>
      </c>
      <c r="K39" s="264" t="s">
        <v>6</v>
      </c>
    </row>
    <row r="40" spans="1:12" x14ac:dyDescent="0.45">
      <c r="A40" s="215" t="str">
        <f>HYPERLINK('All products and rates'!T41,'All products and rates'!A41)</f>
        <v>Lot 10</v>
      </c>
      <c r="B40" s="961"/>
      <c r="C40" s="160" t="s">
        <v>6</v>
      </c>
      <c r="D40" s="160" t="s">
        <v>6</v>
      </c>
      <c r="E40" s="160">
        <f>'All products and rates'!J41</f>
        <v>9</v>
      </c>
      <c r="F40" s="160">
        <f>'All products and rates'!K41</f>
        <v>10</v>
      </c>
      <c r="G40" s="160">
        <f>'All products and rates'!L41</f>
        <v>11</v>
      </c>
      <c r="H40" s="157">
        <f>'All products and rates'!F41</f>
        <v>15</v>
      </c>
      <c r="I40" s="157" t="str">
        <f>'All products and rates'!G41</f>
        <v>N/A</v>
      </c>
      <c r="J40" s="157" t="str">
        <f>'All products and rates'!H41</f>
        <v>N/A</v>
      </c>
      <c r="K40" s="264" t="s">
        <v>6</v>
      </c>
    </row>
    <row r="41" spans="1:12" x14ac:dyDescent="0.45">
      <c r="A41" s="286" t="str">
        <f>HYPERLINK('All products and rates'!T42,'All products and rates'!A42)</f>
        <v>Lot 20</v>
      </c>
      <c r="B41" s="961"/>
      <c r="C41" s="160" t="s">
        <v>6</v>
      </c>
      <c r="D41" s="160" t="s">
        <v>6</v>
      </c>
      <c r="E41" s="162">
        <f>'All products and rates'!J42</f>
        <v>8</v>
      </c>
      <c r="F41" s="162">
        <f>'All products and rates'!K42</f>
        <v>9</v>
      </c>
      <c r="G41" s="162">
        <f>'All products and rates'!L42</f>
        <v>10</v>
      </c>
      <c r="H41" s="154" t="str">
        <f>'All products and rates'!F42</f>
        <v>N/A</v>
      </c>
      <c r="I41" s="154" t="str">
        <f>'All products and rates'!G42</f>
        <v>N/A</v>
      </c>
      <c r="J41" s="154" t="str">
        <f>'All products and rates'!H42</f>
        <v>N/A</v>
      </c>
      <c r="K41" s="264" t="s">
        <v>6</v>
      </c>
    </row>
    <row r="42" spans="1:12" x14ac:dyDescent="0.45">
      <c r="A42" s="215" t="str">
        <f>HYPERLINK('All products and rates'!T43,'All products and rates'!A43)</f>
        <v>Lot 30</v>
      </c>
      <c r="B42" s="961"/>
      <c r="C42" s="160" t="s">
        <v>6</v>
      </c>
      <c r="D42" s="160" t="s">
        <v>6</v>
      </c>
      <c r="E42" s="160" t="str">
        <f>'All products and rates'!J43</f>
        <v>N/A</v>
      </c>
      <c r="F42" s="160" t="str">
        <f>'All products and rates'!K43</f>
        <v>N/A</v>
      </c>
      <c r="G42" s="160" t="str">
        <f>'All products and rates'!L43</f>
        <v>N/A</v>
      </c>
      <c r="H42" s="157" t="str">
        <f>'All products and rates'!F43</f>
        <v>N/A</v>
      </c>
      <c r="I42" s="157" t="str">
        <f>'All products and rates'!G43</f>
        <v>N/A</v>
      </c>
      <c r="J42" s="157" t="str">
        <f>'All products and rates'!H43</f>
        <v>N/A</v>
      </c>
      <c r="K42" s="264" t="s">
        <v>6</v>
      </c>
      <c r="L42" s="13"/>
    </row>
    <row r="43" spans="1:12" x14ac:dyDescent="0.45">
      <c r="A43" s="286" t="str">
        <f>HYPERLINK('All products and rates'!T44,'All products and rates'!A44)</f>
        <v>Lot 40</v>
      </c>
      <c r="B43" s="961"/>
      <c r="C43" s="160" t="s">
        <v>6</v>
      </c>
      <c r="D43" s="160" t="s">
        <v>6</v>
      </c>
      <c r="E43" s="162">
        <f>'All products and rates'!J44</f>
        <v>6</v>
      </c>
      <c r="F43" s="162">
        <f>'All products and rates'!K44</f>
        <v>7</v>
      </c>
      <c r="G43" s="162">
        <f>'All products and rates'!L44</f>
        <v>8</v>
      </c>
      <c r="H43" s="154">
        <f>'All products and rates'!F44</f>
        <v>15</v>
      </c>
      <c r="I43" s="154">
        <f>'All products and rates'!G44</f>
        <v>3</v>
      </c>
      <c r="J43" s="154">
        <f>'All products and rates'!H44</f>
        <v>15</v>
      </c>
      <c r="K43" s="264" t="s">
        <v>6</v>
      </c>
    </row>
    <row r="44" spans="1:12" x14ac:dyDescent="0.45">
      <c r="A44" s="215" t="str">
        <f>HYPERLINK('All products and rates'!T45,'All products and rates'!A45)</f>
        <v>Lot 50</v>
      </c>
      <c r="B44" s="961"/>
      <c r="C44" s="160" t="s">
        <v>6</v>
      </c>
      <c r="D44" s="160" t="s">
        <v>6</v>
      </c>
      <c r="E44" s="160">
        <f>'All products and rates'!J45</f>
        <v>6</v>
      </c>
      <c r="F44" s="160">
        <f>'All products and rates'!K45</f>
        <v>7</v>
      </c>
      <c r="G44" s="160">
        <f>'All products and rates'!L45</f>
        <v>8</v>
      </c>
      <c r="H44" s="157" t="str">
        <f>'All products and rates'!F45</f>
        <v>N/A</v>
      </c>
      <c r="I44" s="157" t="str">
        <f>'All products and rates'!G45</f>
        <v>N/A</v>
      </c>
      <c r="J44" s="157" t="str">
        <f>'All products and rates'!H45</f>
        <v>N/A</v>
      </c>
      <c r="K44" s="264" t="s">
        <v>6</v>
      </c>
    </row>
    <row r="45" spans="1:12" x14ac:dyDescent="0.45">
      <c r="A45" s="286" t="str">
        <f>HYPERLINK('All products and rates'!T46,'All products and rates'!A46)</f>
        <v>Lot 60</v>
      </c>
      <c r="B45" s="961"/>
      <c r="C45" s="160" t="s">
        <v>6</v>
      </c>
      <c r="D45" s="160" t="s">
        <v>6</v>
      </c>
      <c r="E45" s="162">
        <f>'All products and rates'!J46</f>
        <v>6</v>
      </c>
      <c r="F45" s="162">
        <f>'All products and rates'!K46</f>
        <v>7</v>
      </c>
      <c r="G45" s="162">
        <f>'All products and rates'!L46</f>
        <v>8</v>
      </c>
      <c r="H45" s="154" t="str">
        <f>'All products and rates'!F46</f>
        <v>N/A</v>
      </c>
      <c r="I45" s="154" t="str">
        <f>'All products and rates'!G46</f>
        <v>N/A</v>
      </c>
      <c r="J45" s="154" t="str">
        <f>'All products and rates'!H46</f>
        <v>N/A</v>
      </c>
      <c r="K45" s="264" t="s">
        <v>6</v>
      </c>
    </row>
    <row r="46" spans="1:12" x14ac:dyDescent="0.45">
      <c r="A46" s="215" t="str">
        <f>HYPERLINK('All products and rates'!T47,'All products and rates'!A47)</f>
        <v>Lot 70</v>
      </c>
      <c r="B46" s="961"/>
      <c r="C46" s="160" t="s">
        <v>6</v>
      </c>
      <c r="D46" s="160" t="s">
        <v>6</v>
      </c>
      <c r="E46" s="160">
        <f>'All products and rates'!J47</f>
        <v>6</v>
      </c>
      <c r="F46" s="160">
        <f>'All products and rates'!K47</f>
        <v>7</v>
      </c>
      <c r="G46" s="160">
        <f>'All products and rates'!L47</f>
        <v>8</v>
      </c>
      <c r="H46" s="157" t="str">
        <f>'All products and rates'!F47</f>
        <v>N/A</v>
      </c>
      <c r="I46" s="157" t="str">
        <f>'All products and rates'!G47</f>
        <v>N/A</v>
      </c>
      <c r="J46" s="157" t="str">
        <f>'All products and rates'!H47</f>
        <v>N/A</v>
      </c>
      <c r="K46" s="264" t="s">
        <v>6</v>
      </c>
    </row>
    <row r="47" spans="1:12" ht="14.65" thickBot="1" x14ac:dyDescent="0.5">
      <c r="A47" s="312" t="str">
        <f>HYPERLINK('All products and rates'!T48,'All products and rates'!A48)</f>
        <v>Lot 90</v>
      </c>
      <c r="B47" s="962"/>
      <c r="C47" s="376" t="s">
        <v>6</v>
      </c>
      <c r="D47" s="376" t="s">
        <v>6</v>
      </c>
      <c r="E47" s="377">
        <f>'All products and rates'!J48</f>
        <v>4</v>
      </c>
      <c r="F47" s="377">
        <f>'All products and rates'!K48</f>
        <v>5</v>
      </c>
      <c r="G47" s="377">
        <f>'All products and rates'!L48</f>
        <v>6</v>
      </c>
      <c r="H47" s="378">
        <f>'All products and rates'!F48</f>
        <v>15</v>
      </c>
      <c r="I47" s="378" t="str">
        <f>'All products and rates'!G48</f>
        <v>N/A</v>
      </c>
      <c r="J47" s="378" t="str">
        <f>'All products and rates'!H48</f>
        <v>N/A</v>
      </c>
      <c r="K47" s="436" t="s">
        <v>6</v>
      </c>
    </row>
    <row r="48" spans="1:12" ht="14.65" thickTop="1" x14ac:dyDescent="0.45">
      <c r="A48" s="383" t="str">
        <f>HYPERLINK('All products and rates'!T49,'All products and rates'!A49)</f>
        <v>3030 Moody Lot</v>
      </c>
      <c r="B48" s="963" t="str">
        <f>'All products and rates'!B49</f>
        <v>South Waterfront</v>
      </c>
      <c r="C48" s="384" t="s">
        <v>6</v>
      </c>
      <c r="D48" s="384" t="s">
        <v>6</v>
      </c>
      <c r="E48" s="384">
        <f>'All products and rates'!J49</f>
        <v>7</v>
      </c>
      <c r="F48" s="384">
        <f>'All products and rates'!K49</f>
        <v>7.5</v>
      </c>
      <c r="G48" s="384">
        <f>'All products and rates'!L49</f>
        <v>8</v>
      </c>
      <c r="H48" s="384">
        <f>'All products and rates'!F49</f>
        <v>12</v>
      </c>
      <c r="I48" s="384">
        <f>'All products and rates'!G49</f>
        <v>3</v>
      </c>
      <c r="J48" s="384">
        <f>'All products and rates'!H49</f>
        <v>15</v>
      </c>
      <c r="K48" s="389" t="s">
        <v>6</v>
      </c>
    </row>
    <row r="49" spans="1:12" x14ac:dyDescent="0.45">
      <c r="A49" s="385" t="str">
        <f>HYPERLINK('All products and rates'!T50,'All products and rates'!A50)</f>
        <v>3420 Macadam</v>
      </c>
      <c r="B49" s="961"/>
      <c r="C49" s="500" t="s">
        <v>6</v>
      </c>
      <c r="D49" s="386" t="s">
        <v>6</v>
      </c>
      <c r="E49" s="386">
        <f>'All products and rates'!J50</f>
        <v>7</v>
      </c>
      <c r="F49" s="386">
        <f>'All products and rates'!K50</f>
        <v>7.5</v>
      </c>
      <c r="G49" s="386">
        <f>'All products and rates'!L50</f>
        <v>8</v>
      </c>
      <c r="H49" s="157" t="str">
        <f>'All products and rates'!F50</f>
        <v>N/A</v>
      </c>
      <c r="I49" s="157" t="str">
        <f>'All products and rates'!G50</f>
        <v>N/A</v>
      </c>
      <c r="J49" s="157" t="str">
        <f>'All products and rates'!H50</f>
        <v>N/A</v>
      </c>
      <c r="K49" s="264" t="s">
        <v>6</v>
      </c>
    </row>
    <row r="50" spans="1:12" ht="15" hidden="1" customHeight="1" x14ac:dyDescent="0.45">
      <c r="A50" s="215" t="str">
        <f>HYPERLINK('All products and rates'!T51,'All products and rates'!A51)</f>
        <v>Bancroft Lot</v>
      </c>
      <c r="B50" s="961"/>
      <c r="C50" s="160" t="s">
        <v>6</v>
      </c>
      <c r="D50" s="160" t="s">
        <v>6</v>
      </c>
      <c r="E50" s="160">
        <f>'All products and rates'!J51</f>
        <v>6</v>
      </c>
      <c r="F50" s="160">
        <f>'All products and rates'!K51</f>
        <v>6.5</v>
      </c>
      <c r="G50" s="160">
        <f>'All products and rates'!L51</f>
        <v>7</v>
      </c>
      <c r="H50" s="157" t="str">
        <f>'All products and rates'!F51</f>
        <v>N/A</v>
      </c>
      <c r="I50" s="157" t="str">
        <f>'All products and rates'!G51</f>
        <v>N/A</v>
      </c>
      <c r="J50" s="157" t="str">
        <f>'All products and rates'!H51</f>
        <v>N/A</v>
      </c>
      <c r="K50" s="264" t="s">
        <v>6</v>
      </c>
    </row>
    <row r="51" spans="1:12" x14ac:dyDescent="0.45">
      <c r="A51" s="215" t="str">
        <f>HYPERLINK('All products and rates'!T54,'All products and rates'!A54)</f>
        <v>Center for Health and Healing</v>
      </c>
      <c r="B51" s="961"/>
      <c r="C51" s="160" t="s">
        <v>6</v>
      </c>
      <c r="D51" s="160" t="s">
        <v>6</v>
      </c>
      <c r="E51" s="160" t="str">
        <f>'All products and rates'!J54</f>
        <v>N/A</v>
      </c>
      <c r="F51" s="160" t="str">
        <f>'All products and rates'!K54</f>
        <v>N/A</v>
      </c>
      <c r="G51" s="160" t="str">
        <f>'All products and rates'!L54</f>
        <v>N/A</v>
      </c>
      <c r="H51" s="157" t="str">
        <f>'All products and rates'!F54</f>
        <v>N/A</v>
      </c>
      <c r="I51" s="157">
        <f>'All products and rates'!G54</f>
        <v>4</v>
      </c>
      <c r="J51" s="157">
        <f>'All products and rates'!H54</f>
        <v>22</v>
      </c>
      <c r="K51" s="264" t="s">
        <v>6</v>
      </c>
    </row>
    <row r="52" spans="1:12" x14ac:dyDescent="0.45">
      <c r="A52" s="216" t="str">
        <f>HYPERLINK('All products and rates'!T55,'All products and rates'!A55)</f>
        <v>Knight Cancer Research Building</v>
      </c>
      <c r="B52" s="961"/>
      <c r="C52" s="160" t="s">
        <v>6</v>
      </c>
      <c r="D52" s="160" t="s">
        <v>6</v>
      </c>
      <c r="E52" s="162">
        <f>'All products and rates'!J55</f>
        <v>7</v>
      </c>
      <c r="F52" s="162">
        <f>'All products and rates'!K55</f>
        <v>7.5</v>
      </c>
      <c r="G52" s="162">
        <f>'All products and rates'!L55</f>
        <v>8</v>
      </c>
      <c r="H52" s="157" t="str">
        <f>'All products and rates'!F55</f>
        <v>N/A</v>
      </c>
      <c r="I52" s="154">
        <f>'All products and rates'!G55</f>
        <v>3</v>
      </c>
      <c r="J52" s="154">
        <f>'All products and rates'!H55</f>
        <v>18</v>
      </c>
      <c r="K52" s="437" t="s">
        <v>6</v>
      </c>
    </row>
    <row r="53" spans="1:12" x14ac:dyDescent="0.45">
      <c r="A53" s="215" t="str">
        <f>HYPERLINK('All products and rates'!T56,'All products and rates'!A56)</f>
        <v>Macadam Warehouse</v>
      </c>
      <c r="B53" s="961"/>
      <c r="C53" s="162" t="s">
        <v>6</v>
      </c>
      <c r="D53" s="162" t="s">
        <v>6</v>
      </c>
      <c r="E53" s="160">
        <f>'All products and rates'!J56</f>
        <v>7</v>
      </c>
      <c r="F53" s="160">
        <f>'All products and rates'!K56</f>
        <v>7.5</v>
      </c>
      <c r="G53" s="160">
        <f>'All products and rates'!L56</f>
        <v>8</v>
      </c>
      <c r="H53" s="154" t="str">
        <f>'All products and rates'!F56</f>
        <v>N/A</v>
      </c>
      <c r="I53" s="157">
        <f>'All products and rates'!G56</f>
        <v>3</v>
      </c>
      <c r="J53" s="157">
        <f>'All products and rates'!H56</f>
        <v>15</v>
      </c>
      <c r="K53" s="437" t="s">
        <v>6</v>
      </c>
    </row>
    <row r="54" spans="1:12" ht="15" hidden="1" customHeight="1" x14ac:dyDescent="0.45">
      <c r="A54" s="216" t="str">
        <f>HYPERLINK('All products and rates'!T57,'All products and rates'!A57)</f>
        <v>RiverPlace</v>
      </c>
      <c r="B54" s="961"/>
      <c r="C54" s="160" t="s">
        <v>6</v>
      </c>
      <c r="D54" s="160" t="s">
        <v>6</v>
      </c>
      <c r="E54" s="160" t="str">
        <f>'All products and rates'!J57</f>
        <v>N/A</v>
      </c>
      <c r="F54" s="160" t="str">
        <f>'All products and rates'!K57</f>
        <v>N/A</v>
      </c>
      <c r="G54" s="160" t="str">
        <f>'All products and rates'!L57</f>
        <v>N/A</v>
      </c>
      <c r="H54" s="157" t="str">
        <f>'All products and rates'!F57</f>
        <v>N/A</v>
      </c>
      <c r="I54" s="157" t="str">
        <f>'All products and rates'!G57</f>
        <v>N/A</v>
      </c>
      <c r="J54" s="157" t="s">
        <v>257</v>
      </c>
      <c r="K54" s="435">
        <f>'All products and rates'!R57</f>
        <v>55.7</v>
      </c>
    </row>
    <row r="55" spans="1:12" x14ac:dyDescent="0.45">
      <c r="A55" s="216" t="str">
        <f>HYPERLINK('All products and rates'!T58,'All products and rates'!A58)</f>
        <v>Robertson Life Sciences Building</v>
      </c>
      <c r="B55" s="961"/>
      <c r="C55" s="162" t="s">
        <v>6</v>
      </c>
      <c r="D55" s="162" t="s">
        <v>6</v>
      </c>
      <c r="E55" s="162">
        <f>'All products and rates'!J58</f>
        <v>7</v>
      </c>
      <c r="F55" s="162">
        <f>'All products and rates'!K58</f>
        <v>7.5</v>
      </c>
      <c r="G55" s="162">
        <f>'All products and rates'!L58</f>
        <v>8</v>
      </c>
      <c r="H55" s="154" t="str">
        <f>'All products and rates'!F58</f>
        <v>N/A</v>
      </c>
      <c r="I55" s="154">
        <f>'All products and rates'!G58</f>
        <v>3</v>
      </c>
      <c r="J55" s="154">
        <f>'All products and rates'!H58</f>
        <v>18</v>
      </c>
      <c r="K55" s="438" t="s">
        <v>6</v>
      </c>
    </row>
    <row r="56" spans="1:12" x14ac:dyDescent="0.45">
      <c r="A56" s="215" t="str">
        <f>HYPERLINK('All products and rates'!T59,'All products and rates'!A59)</f>
        <v>Rood Family Pavilion</v>
      </c>
      <c r="B56" s="961"/>
      <c r="C56" s="162" t="s">
        <v>6</v>
      </c>
      <c r="D56" s="162" t="s">
        <v>6</v>
      </c>
      <c r="E56" s="160">
        <f>'All products and rates'!J59</f>
        <v>7</v>
      </c>
      <c r="F56" s="160">
        <f>'All products and rates'!K59</f>
        <v>7.5</v>
      </c>
      <c r="G56" s="160">
        <f>'All products and rates'!L59</f>
        <v>8</v>
      </c>
      <c r="H56" s="154" t="str">
        <f>'All products and rates'!F59</f>
        <v>N/A</v>
      </c>
      <c r="I56" s="157">
        <f>'All products and rates'!G59</f>
        <v>3</v>
      </c>
      <c r="J56" s="157">
        <f>'All products and rates'!H59</f>
        <v>18</v>
      </c>
      <c r="K56" s="438" t="s">
        <v>6</v>
      </c>
    </row>
    <row r="57" spans="1:12" x14ac:dyDescent="0.45">
      <c r="A57" s="216" t="str">
        <f>HYPERLINK('All products and rates'!T60,'All products and rates'!A60)</f>
        <v>Schnitzer Parking Lot</v>
      </c>
      <c r="B57" s="961"/>
      <c r="C57" s="456">
        <f>'All products and rates'!F70</f>
        <v>55.44</v>
      </c>
      <c r="D57" s="456">
        <f>'All products and rates'!J70</f>
        <v>64.599999999999994</v>
      </c>
      <c r="E57" s="162">
        <f>'All products and rates'!J60</f>
        <v>6</v>
      </c>
      <c r="F57" s="162">
        <f>'All products and rates'!K60</f>
        <v>6.5</v>
      </c>
      <c r="G57" s="162">
        <f>'All products and rates'!L60</f>
        <v>7</v>
      </c>
      <c r="H57" s="154">
        <f>'All products and rates'!F60</f>
        <v>12</v>
      </c>
      <c r="I57" s="154">
        <f>'All products and rates'!G60</f>
        <v>3</v>
      </c>
      <c r="J57" s="154">
        <f>'All products and rates'!H60</f>
        <v>13</v>
      </c>
      <c r="K57" s="438" t="s">
        <v>6</v>
      </c>
    </row>
    <row r="58" spans="1:12" ht="14.65" thickBot="1" x14ac:dyDescent="0.5">
      <c r="A58" s="475" t="str">
        <f>HYPERLINK('All products and rates'!T61,'All products and rates'!A61)</f>
        <v>Whitaker Parking Lot</v>
      </c>
      <c r="B58" s="962"/>
      <c r="C58" s="379" t="s">
        <v>6</v>
      </c>
      <c r="D58" s="379" t="s">
        <v>6</v>
      </c>
      <c r="E58" s="379">
        <f>'All products and rates'!J61</f>
        <v>8</v>
      </c>
      <c r="F58" s="379" t="str">
        <f>'All products and rates'!K61</f>
        <v>$8.50 </v>
      </c>
      <c r="G58" s="379">
        <f>'All products and rates'!L61</f>
        <v>9</v>
      </c>
      <c r="H58" s="387" t="str">
        <f>'All products and rates'!F61</f>
        <v>N/A</v>
      </c>
      <c r="I58" s="387" t="str">
        <f>'All products and rates'!G61</f>
        <v>N/A</v>
      </c>
      <c r="J58" s="387" t="str">
        <f>'All products and rates'!H61</f>
        <v>N/A</v>
      </c>
      <c r="K58" s="439" t="s">
        <v>6</v>
      </c>
    </row>
    <row r="59" spans="1:12" ht="14.65" thickTop="1" x14ac:dyDescent="0.45">
      <c r="A59" s="501" t="str">
        <f>HYPERLINK('All products and rates'!T62,'All products and rates'!A62)</f>
        <v>4th and Clay</v>
      </c>
      <c r="B59" s="963" t="str">
        <f>'All products and rates'!B62</f>
        <v>Off Campus</v>
      </c>
      <c r="C59" s="502" t="str">
        <f>'All products and rates'!I62</f>
        <v>N/A</v>
      </c>
      <c r="D59" s="502" t="s">
        <v>6</v>
      </c>
      <c r="E59" s="502" t="str">
        <f>'All products and rates'!J62</f>
        <v>N/A</v>
      </c>
      <c r="F59" s="502" t="str">
        <f>'All products and rates'!K62</f>
        <v>N/A</v>
      </c>
      <c r="G59" s="502" t="str">
        <f>'All products and rates'!L62</f>
        <v>N/A</v>
      </c>
      <c r="H59" s="502" t="str">
        <f>'All products and rates'!F62</f>
        <v>N/A</v>
      </c>
      <c r="I59" s="502" t="str">
        <f>'All products and rates'!G62</f>
        <v>N/A</v>
      </c>
      <c r="J59" s="502" t="str">
        <f>'All products and rates'!H62</f>
        <v>N/A</v>
      </c>
      <c r="K59" s="503">
        <f>'All products and rates'!R62</f>
        <v>111.24</v>
      </c>
      <c r="L59" s="664"/>
    </row>
    <row r="60" spans="1:12" x14ac:dyDescent="0.45">
      <c r="A60" s="215" t="str">
        <f>HYPERLINK('All products and rates'!T64,'All products and rates'!A64)</f>
        <v>Market Square Building</v>
      </c>
      <c r="B60" s="961"/>
      <c r="C60" s="160" t="str">
        <f>'All products and rates'!I64</f>
        <v>N/A</v>
      </c>
      <c r="D60" s="160" t="s">
        <v>6</v>
      </c>
      <c r="E60" s="160" t="str">
        <f>'All products and rates'!J64</f>
        <v>N/A</v>
      </c>
      <c r="F60" s="160" t="str">
        <f>'All products and rates'!K64</f>
        <v>N/A</v>
      </c>
      <c r="G60" s="160" t="str">
        <f>'All products and rates'!L64</f>
        <v>N/A</v>
      </c>
      <c r="H60" s="157" t="str">
        <f>'All products and rates'!F64</f>
        <v>N/A</v>
      </c>
      <c r="I60" s="676" t="str">
        <f>'All products and rates'!G64</f>
        <v>non-OHSU</v>
      </c>
      <c r="J60" s="157" t="s">
        <v>6</v>
      </c>
      <c r="K60" s="435">
        <f>'All products and rates'!R64</f>
        <v>111.24</v>
      </c>
      <c r="L60" s="664"/>
    </row>
    <row r="61" spans="1:12" ht="14.65" thickBot="1" x14ac:dyDescent="0.5">
      <c r="A61" s="504" t="str">
        <f>HYPERLINK('All products and rates'!T65,'All products and rates'!A65)</f>
        <v>Marquam Plaza</v>
      </c>
      <c r="B61" s="962"/>
      <c r="C61" s="505" t="s">
        <v>6</v>
      </c>
      <c r="D61" s="505" t="s">
        <v>6</v>
      </c>
      <c r="E61" s="505">
        <f>'All products and rates'!J65</f>
        <v>4</v>
      </c>
      <c r="F61" s="505">
        <f>'All products and rates'!K65</f>
        <v>5</v>
      </c>
      <c r="G61" s="505">
        <f>'All products and rates'!L65</f>
        <v>6</v>
      </c>
      <c r="H61" s="506">
        <f>'All products and rates'!F65</f>
        <v>9.5</v>
      </c>
      <c r="I61" s="387">
        <f>'All products and rates'!G65</f>
        <v>2</v>
      </c>
      <c r="J61" s="506">
        <f>'All products and rates'!H65</f>
        <v>9</v>
      </c>
      <c r="K61" s="439">
        <f>'All products and rates'!R65</f>
        <v>106.09</v>
      </c>
      <c r="L61" s="664"/>
    </row>
    <row r="62" spans="1:12" ht="16.149999999999999" thickTop="1" x14ac:dyDescent="0.5">
      <c r="A62" s="235" t="s">
        <v>198</v>
      </c>
      <c r="B62" s="450" t="s">
        <v>200</v>
      </c>
      <c r="C62" s="440" t="s">
        <v>70</v>
      </c>
      <c r="D62" s="440"/>
      <c r="E62" s="287" t="str">
        <f>'All products and rates'!F67</f>
        <v>Rate</v>
      </c>
      <c r="F62" s="71"/>
      <c r="G62" s="71"/>
      <c r="H62" s="71"/>
      <c r="I62" s="71"/>
      <c r="J62" s="71"/>
      <c r="K62" s="71" t="str">
        <f>'All products and rates'!P67</f>
        <v>To acquire</v>
      </c>
      <c r="L62" s="664"/>
    </row>
    <row r="63" spans="1:12" x14ac:dyDescent="0.45">
      <c r="A63" s="216" t="s">
        <v>93</v>
      </c>
      <c r="B63" s="964" t="s">
        <v>199</v>
      </c>
      <c r="C63" s="281" t="str">
        <f>'All products and rates'!D68</f>
        <v>Requires OHSU Motorcycle permit.</v>
      </c>
      <c r="D63" s="281"/>
      <c r="E63" s="677" t="str">
        <f>'All products and rates'!F68</f>
        <v>Free</v>
      </c>
      <c r="F63" s="234"/>
      <c r="G63" s="237"/>
      <c r="H63" s="260"/>
      <c r="I63" s="260"/>
      <c r="J63" s="711"/>
      <c r="K63" s="260" t="s">
        <v>245</v>
      </c>
      <c r="L63" s="664"/>
    </row>
    <row r="64" spans="1:12" x14ac:dyDescent="0.45">
      <c r="A64" s="215" t="s">
        <v>166</v>
      </c>
      <c r="B64" s="965"/>
      <c r="C64" s="282" t="str">
        <f>'All products and rates'!D69</f>
        <v>Requires ADA permit or doctor's note.</v>
      </c>
      <c r="D64" s="282"/>
      <c r="E64" s="678">
        <f>'All products and rates'!F69</f>
        <v>63</v>
      </c>
      <c r="F64" s="292" t="str">
        <f>'All products and rates'!G69</f>
        <v>per pay period</v>
      </c>
      <c r="G64" s="240"/>
      <c r="H64" s="244"/>
      <c r="I64" s="244"/>
      <c r="J64" s="712"/>
      <c r="K64" s="244" t="s">
        <v>245</v>
      </c>
      <c r="L64" s="664"/>
    </row>
    <row r="65" spans="1:12" x14ac:dyDescent="0.45">
      <c r="A65" s="216" t="str">
        <f>'All products and rates'!A70</f>
        <v>GME parking</v>
      </c>
      <c r="B65" s="454" t="str">
        <f>'All products and rates'!B70</f>
        <v>Limited locations</v>
      </c>
      <c r="C65" s="281" t="str">
        <f>'All products and rates'!D70</f>
        <v>Monthly permit for house officers</v>
      </c>
      <c r="D65" s="281"/>
      <c r="E65" s="679">
        <f>'All products and rates'!F70</f>
        <v>55.44</v>
      </c>
      <c r="F65" s="281" t="str">
        <f>'All products and rates'!G70</f>
        <v>brackets 1 to 5 per pay period</v>
      </c>
      <c r="G65" s="238"/>
      <c r="H65" s="679">
        <f>'All products and rates'!J70</f>
        <v>64.599999999999994</v>
      </c>
      <c r="I65" s="281" t="str">
        <f>'All products and rates'!K70</f>
        <v>brackets 6 to 7</v>
      </c>
      <c r="J65" s="713"/>
      <c r="K65" s="260" t="s">
        <v>246</v>
      </c>
      <c r="L65" s="664"/>
    </row>
  </sheetData>
  <sheetProtection algorithmName="SHA-512" hashValue="SSiIgtMYIjJDKJwjkAtQpKcSjrIZ3B/svsJYTKoX6G88Rm5OIyNwiUETJAFCQwH9701eeNzx23cG6iChn7hXEg==" saltValue="byVbs+40XG5K0NK+iETq6A==" spinCount="100000" sheet="1" sort="0" autoFilter="0"/>
  <mergeCells count="14">
    <mergeCell ref="A1:K1"/>
    <mergeCell ref="B32:B47"/>
    <mergeCell ref="B48:B58"/>
    <mergeCell ref="B59:B61"/>
    <mergeCell ref="B63:B64"/>
    <mergeCell ref="I26:J26"/>
    <mergeCell ref="I27:J27"/>
    <mergeCell ref="C26:D26"/>
    <mergeCell ref="C27:D27"/>
    <mergeCell ref="C28:D28"/>
    <mergeCell ref="B2:C2"/>
    <mergeCell ref="J28:J29"/>
    <mergeCell ref="K28:K29"/>
    <mergeCell ref="K26:K27"/>
  </mergeCells>
  <conditionalFormatting sqref="C30:K61">
    <cfRule type="containsText" dxfId="29" priority="1" operator="containsText" text="N/A">
      <formula>NOT(ISERROR(SEARCH("N/A",C30)))</formula>
    </cfRule>
  </conditionalFormatting>
  <hyperlinks>
    <hyperlink ref="E26" r:id="rId1" xr:uid="{604FD96D-84F0-4920-B023-A0080108E08E}"/>
    <hyperlink ref="C26:D26" r:id="rId2" display="Long term" xr:uid="{0E4D058A-B2F2-4C83-B7DC-A347D44A1F2D}"/>
  </hyperlinks>
  <pageMargins left="0.25" right="0.25" top="0.24386574074074074" bottom="0.75" header="0.3" footer="0.61250000000000004"/>
  <pageSetup scale="53" orientation="landscape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5"/>
  <sheetViews>
    <sheetView showGridLines="0" showRowColHeaders="0" showRuler="0" zoomScaleNormal="100" workbookViewId="0">
      <selection activeCell="B33" activeCellId="3" sqref="B64:B65 B60:B62 B49:B59 B33:B48"/>
    </sheetView>
  </sheetViews>
  <sheetFormatPr defaultRowHeight="14.25" x14ac:dyDescent="0.45"/>
  <cols>
    <col min="1" max="1" width="35.9296875" customWidth="1"/>
    <col min="2" max="2" width="21.19921875" customWidth="1"/>
    <col min="3" max="3" width="19.796875" customWidth="1"/>
    <col min="4" max="4" width="15.33203125" customWidth="1"/>
    <col min="5" max="5" width="10.265625" customWidth="1"/>
    <col min="6" max="6" width="13.33203125" customWidth="1"/>
    <col min="7" max="7" width="14.06640625" customWidth="1"/>
    <col min="8" max="8" width="12.33203125" customWidth="1"/>
    <col min="9" max="9" width="17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984" t="s">
        <v>96</v>
      </c>
      <c r="B1" s="984"/>
      <c r="C1" s="984"/>
      <c r="D1" s="984"/>
      <c r="E1" s="984"/>
      <c r="F1" s="984"/>
      <c r="G1" s="984"/>
      <c r="H1" s="984"/>
      <c r="I1" s="984"/>
    </row>
    <row r="2" spans="1:11" ht="21.75" customHeight="1" x14ac:dyDescent="1">
      <c r="A2" s="539" t="str">
        <f>'All products and rates'!A2</f>
        <v>Updated:</v>
      </c>
      <c r="B2" s="987">
        <f ca="1">TODAY()</f>
        <v>45755</v>
      </c>
      <c r="C2" s="987"/>
      <c r="D2" s="78"/>
      <c r="E2" s="78"/>
      <c r="F2" s="78" t="str">
        <f>'All products and rates'!I29</f>
        <v>&lt;$48,475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49"/>
      <c r="J16" s="664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4"/>
      <c r="J17" s="664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1" ht="27" customHeight="1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rates'!J24</f>
        <v>Match with rides via app</v>
      </c>
      <c r="H23" s="575"/>
      <c r="I23" s="5"/>
    </row>
    <row r="24" spans="1:11" ht="13.5" customHeight="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644">
        <f>'All products and rates'!F26</f>
        <v>20</v>
      </c>
      <c r="F26" s="580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580"/>
      <c r="J26" s="664"/>
    </row>
    <row r="27" spans="1:11" ht="24" customHeight="1" x14ac:dyDescent="0.55000000000000004">
      <c r="A27" s="639" t="str">
        <f>HYPERLINK('All products and rates'!T28,'All products and rates'!A28)</f>
        <v>PARKING facilities</v>
      </c>
      <c r="B27" s="4"/>
      <c r="C27" s="985" t="s">
        <v>89</v>
      </c>
      <c r="D27" s="526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  <c r="J27" s="12"/>
      <c r="K27" s="12"/>
    </row>
    <row r="28" spans="1:11" ht="24.4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986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  <c r="J28" s="12"/>
      <c r="K28" s="12"/>
    </row>
    <row r="29" spans="1:11" ht="14.65" thickTop="1" x14ac:dyDescent="0.45">
      <c r="A29" s="523"/>
      <c r="B29" s="524"/>
      <c r="C29" s="93" t="s">
        <v>43</v>
      </c>
      <c r="D29" s="84"/>
      <c r="E29" s="71"/>
      <c r="F29" s="71"/>
      <c r="G29" s="72"/>
      <c r="H29" s="73"/>
      <c r="I29" s="70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90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  <c r="J30" s="12"/>
      <c r="K30" s="12"/>
    </row>
    <row r="31" spans="1:11" ht="15" thickTop="1" thickBot="1" x14ac:dyDescent="0.5">
      <c r="A31" s="285" t="str">
        <f>HYPERLINK('All products and rates'!T31,'All products and rates'!A31)</f>
        <v>Neveh Shalom</v>
      </c>
      <c r="B31" s="698" t="str">
        <f>'All products and rates'!B31</f>
        <v>Marquam Hill via TriMet</v>
      </c>
      <c r="C31" s="245" t="str">
        <f>'All products and rates'!I31</f>
        <v>Free</v>
      </c>
      <c r="D31" s="256" t="str">
        <f>'All products and rates'!F31</f>
        <v>Free</v>
      </c>
      <c r="E31" s="254" t="str">
        <f>'All products and rates'!G31</f>
        <v>N/A</v>
      </c>
      <c r="F31" s="255" t="str">
        <f>'All products and rates'!H31</f>
        <v>Free</v>
      </c>
      <c r="G31" s="257" t="str">
        <f>'All products and rates'!P31</f>
        <v>N/A</v>
      </c>
      <c r="H31" s="258" t="str">
        <f>'All products and rates'!Q31</f>
        <v>N/A</v>
      </c>
      <c r="I31" s="259" t="s">
        <v>32</v>
      </c>
    </row>
    <row r="32" spans="1:11" ht="14.65" thickTop="1" x14ac:dyDescent="0.45">
      <c r="A32" s="284" t="str">
        <f>HYPERLINK('All products and rates'!T32,'All products and rates'!A32)</f>
        <v>After 1pm</v>
      </c>
      <c r="B32" s="699" t="str">
        <f>'All products and rates'!B32</f>
        <v>Various locations</v>
      </c>
      <c r="C32" s="91">
        <f>'All products and rates'!I32</f>
        <v>3</v>
      </c>
      <c r="D32" s="164" t="str">
        <f>'All products and rates'!F32</f>
        <v>N/A</v>
      </c>
      <c r="E32" s="170" t="str">
        <f>'All products and rates'!G32</f>
        <v>N/A</v>
      </c>
      <c r="F32" s="171" t="str">
        <f>'All products and rates'!H32</f>
        <v>N/A</v>
      </c>
      <c r="G32" s="167" t="str">
        <f>'All products and rates'!P32</f>
        <v>N/A</v>
      </c>
      <c r="H32" s="180" t="str">
        <f>'All products and rates'!Q32</f>
        <v>N/A</v>
      </c>
      <c r="I32" s="178" t="s">
        <v>6</v>
      </c>
    </row>
    <row r="33" spans="1:12" x14ac:dyDescent="0.45">
      <c r="A33" s="215" t="str">
        <f>HYPERLINK('All products and rates'!T33,'All products and rates'!A33)</f>
        <v>Garage A</v>
      </c>
      <c r="B33" s="979" t="str">
        <f>'All products and rates'!B33</f>
        <v>Marquam Hill</v>
      </c>
      <c r="C33" s="92" t="str">
        <f>'All products and rates'!I33</f>
        <v>$8 </v>
      </c>
      <c r="D33" s="165" t="str">
        <f>'All products and rates'!F33</f>
        <v>N/A</v>
      </c>
      <c r="E33" s="170" t="str">
        <f>'All products and rates'!G33</f>
        <v>N/A</v>
      </c>
      <c r="F33" s="171" t="str">
        <f>'All products and rates'!H33</f>
        <v>N/A</v>
      </c>
      <c r="G33" s="167" t="str">
        <f>'All products and rates'!P33</f>
        <v>N/A</v>
      </c>
      <c r="H33" s="180" t="str">
        <f>'All products and rates'!Q33</f>
        <v>N/A</v>
      </c>
      <c r="I33" s="178" t="s">
        <v>6</v>
      </c>
    </row>
    <row r="34" spans="1:12" x14ac:dyDescent="0.45">
      <c r="A34" s="419" t="str">
        <f>HYPERLINK('All products and rates'!T34,'All products and rates'!A34)</f>
        <v>Garage B</v>
      </c>
      <c r="B34" s="980"/>
      <c r="C34" s="92" t="str">
        <f>'All products and rates'!I34</f>
        <v>N/A</v>
      </c>
      <c r="D34" s="166" t="str">
        <f>'All products and rates'!F34</f>
        <v>N/A</v>
      </c>
      <c r="E34" s="172" t="str">
        <f>'All products and rates'!G34</f>
        <v>N/A</v>
      </c>
      <c r="F34" s="171" t="str">
        <f>'All products and rates'!H34</f>
        <v>N/A</v>
      </c>
      <c r="G34" s="168" t="str">
        <f>'All products and rates'!P34</f>
        <v>N/A</v>
      </c>
      <c r="H34" s="181" t="str">
        <f>'All products and rates'!Q34</f>
        <v>N/A</v>
      </c>
      <c r="I34" s="178" t="s">
        <v>6</v>
      </c>
    </row>
    <row r="35" spans="1:12" x14ac:dyDescent="0.45">
      <c r="A35" s="215" t="str">
        <f>HYPERLINK('All products and rates'!T35,'All products and rates'!A35)</f>
        <v>Garage C</v>
      </c>
      <c r="B35" s="980"/>
      <c r="C35" s="92">
        <f>'All products and rates'!I35</f>
        <v>8</v>
      </c>
      <c r="D35" s="165" t="str">
        <f>'All products and rates'!F35</f>
        <v>N/A</v>
      </c>
      <c r="E35" s="173">
        <f>'All products and rates'!G35</f>
        <v>3</v>
      </c>
      <c r="F35" s="174" t="str">
        <f>'All products and rates'!H35</f>
        <v>3 hour max</v>
      </c>
      <c r="G35" s="178">
        <f>'All products and rates'!P35</f>
        <v>16.5</v>
      </c>
      <c r="H35" s="180">
        <f>'All products and rates'!Q35</f>
        <v>7</v>
      </c>
      <c r="I35" s="178" t="s">
        <v>6</v>
      </c>
    </row>
    <row r="36" spans="1:12" x14ac:dyDescent="0.45">
      <c r="A36" s="286" t="str">
        <f>HYPERLINK('All products and rates'!T36,'All products and rates'!A36)</f>
        <v>Garage D</v>
      </c>
      <c r="B36" s="980"/>
      <c r="C36" s="94">
        <f>'All products and rates'!I36</f>
        <v>7</v>
      </c>
      <c r="D36" s="166">
        <f>'All products and rates'!F36</f>
        <v>15</v>
      </c>
      <c r="E36" s="172" t="str">
        <f>'All products and rates'!G36</f>
        <v>N/A</v>
      </c>
      <c r="F36" s="171" t="str">
        <f>'All products and rates'!H36</f>
        <v>N/A</v>
      </c>
      <c r="G36" s="179">
        <f>'All products and rates'!P36</f>
        <v>16.5</v>
      </c>
      <c r="H36" s="181">
        <f>'All products and rates'!Q36</f>
        <v>7</v>
      </c>
      <c r="I36" s="178" t="s">
        <v>6</v>
      </c>
    </row>
    <row r="37" spans="1:12" x14ac:dyDescent="0.45">
      <c r="A37" s="215" t="str">
        <f>HYPERLINK('All products and rates'!T37,'All products and rates'!A37)</f>
        <v>Garage E</v>
      </c>
      <c r="B37" s="980"/>
      <c r="C37" s="92">
        <f>'All products and rates'!I37</f>
        <v>8</v>
      </c>
      <c r="D37" s="165" t="str">
        <f>'All products and rates'!F37</f>
        <v>N/A</v>
      </c>
      <c r="E37" s="170" t="str">
        <f>'All products and rates'!G37</f>
        <v>N/A</v>
      </c>
      <c r="F37" s="171" t="str">
        <f>'All products and rates'!H37</f>
        <v>N/A</v>
      </c>
      <c r="G37" s="178" t="str">
        <f>'All products and rates'!P37</f>
        <v>N/A</v>
      </c>
      <c r="H37" s="180" t="str">
        <f>'All products and rates'!Q37</f>
        <v>N/A</v>
      </c>
      <c r="I37" s="178" t="s">
        <v>6</v>
      </c>
    </row>
    <row r="38" spans="1:12" x14ac:dyDescent="0.45">
      <c r="A38" s="286" t="str">
        <f>HYPERLINK('All products and rates'!T38,'All products and rates'!A38)</f>
        <v>Garage F</v>
      </c>
      <c r="B38" s="980"/>
      <c r="C38" s="94" t="str">
        <f>'All products and rates'!I38</f>
        <v>$7 </v>
      </c>
      <c r="D38" s="166">
        <f>'All products and rates'!F38</f>
        <v>15</v>
      </c>
      <c r="E38" s="175">
        <f>'All products and rates'!G38</f>
        <v>3</v>
      </c>
      <c r="F38" s="171" t="str">
        <f>'All products and rates'!H38</f>
        <v>5 hour max</v>
      </c>
      <c r="G38" s="168" t="str">
        <f>'All products and rates'!P38</f>
        <v>N/A</v>
      </c>
      <c r="H38" s="181" t="str">
        <f>'All products and rates'!Q38</f>
        <v>N/A</v>
      </c>
      <c r="I38" s="178" t="s">
        <v>6</v>
      </c>
    </row>
    <row r="39" spans="1:12" x14ac:dyDescent="0.45">
      <c r="A39" s="419" t="str">
        <f>HYPERLINK('All products and rates'!T39,'All products and rates'!A39)</f>
        <v>Garage G</v>
      </c>
      <c r="B39" s="980"/>
      <c r="C39" s="92" t="str">
        <f>'All products and rates'!I39</f>
        <v>N/A</v>
      </c>
      <c r="D39" s="165" t="str">
        <f>'All products and rates'!F39</f>
        <v>N/A</v>
      </c>
      <c r="E39" s="170" t="str">
        <f>'All products and rates'!G39</f>
        <v>N/A</v>
      </c>
      <c r="F39" s="174" t="str">
        <f>'All products and rates'!H39</f>
        <v>N/A</v>
      </c>
      <c r="G39" s="167" t="str">
        <f>'All products and rates'!P39</f>
        <v>N/A</v>
      </c>
      <c r="H39" s="180" t="str">
        <f>'All products and rates'!Q39</f>
        <v>N/A</v>
      </c>
      <c r="I39" s="178" t="s">
        <v>6</v>
      </c>
    </row>
    <row r="40" spans="1:12" x14ac:dyDescent="0.45">
      <c r="A40" s="286" t="str">
        <f>HYPERLINK('All products and rates'!T40,'All products and rates'!A40)</f>
        <v>Garage K</v>
      </c>
      <c r="B40" s="980"/>
      <c r="C40" s="94">
        <f>'All products and rates'!I40</f>
        <v>8</v>
      </c>
      <c r="D40" s="166">
        <f>'All products and rates'!F40</f>
        <v>15</v>
      </c>
      <c r="E40" s="172" t="str">
        <f>'All products and rates'!G40</f>
        <v>N/A</v>
      </c>
      <c r="F40" s="171" t="str">
        <f>'All products and rates'!H40</f>
        <v>N/A</v>
      </c>
      <c r="G40" s="168" t="str">
        <f>'All products and rates'!P40</f>
        <v>N/A</v>
      </c>
      <c r="H40" s="181" t="str">
        <f>'All products and rates'!Q40</f>
        <v>N/A</v>
      </c>
      <c r="I40" s="178" t="s">
        <v>6</v>
      </c>
    </row>
    <row r="41" spans="1:12" x14ac:dyDescent="0.45">
      <c r="A41" s="215" t="str">
        <f>HYPERLINK('All products and rates'!T41,'All products and rates'!A41)</f>
        <v>Lot 10</v>
      </c>
      <c r="B41" s="980"/>
      <c r="C41" s="92">
        <f>'All products and rates'!I41</f>
        <v>8</v>
      </c>
      <c r="D41" s="165">
        <f>'All products and rates'!F41</f>
        <v>15</v>
      </c>
      <c r="E41" s="170" t="str">
        <f>'All products and rates'!G41</f>
        <v>N/A</v>
      </c>
      <c r="F41" s="174" t="str">
        <f>'All products and rates'!H41</f>
        <v>N/A</v>
      </c>
      <c r="G41" s="167" t="str">
        <f>'All products and rates'!P41</f>
        <v>N/A</v>
      </c>
      <c r="H41" s="180" t="str">
        <f>'All products and rates'!Q41</f>
        <v>N/A</v>
      </c>
      <c r="I41" s="178" t="s">
        <v>6</v>
      </c>
    </row>
    <row r="42" spans="1:12" x14ac:dyDescent="0.45">
      <c r="A42" s="286" t="str">
        <f>HYPERLINK('All products and rates'!T42,'All products and rates'!A42)</f>
        <v>Lot 20</v>
      </c>
      <c r="B42" s="980"/>
      <c r="C42" s="94" t="str">
        <f>'All products and rates'!I42</f>
        <v>$7 </v>
      </c>
      <c r="D42" s="166" t="str">
        <f>'All products and rates'!F42</f>
        <v>N/A</v>
      </c>
      <c r="E42" s="172" t="str">
        <f>'All products and rates'!G42</f>
        <v>N/A</v>
      </c>
      <c r="F42" s="171" t="str">
        <f>'All products and rates'!H42</f>
        <v>N/A</v>
      </c>
      <c r="G42" s="168" t="str">
        <f>'All products and rates'!P42</f>
        <v>N/A</v>
      </c>
      <c r="H42" s="181" t="str">
        <f>'All products and rates'!Q42</f>
        <v>N/A</v>
      </c>
      <c r="I42" s="178" t="s">
        <v>6</v>
      </c>
    </row>
    <row r="43" spans="1:12" x14ac:dyDescent="0.45">
      <c r="A43" s="215" t="str">
        <f>HYPERLINK('All products and rates'!T43,'All products and rates'!A43)</f>
        <v>Lot 30</v>
      </c>
      <c r="B43" s="980"/>
      <c r="C43" s="92" t="str">
        <f>'All products and rates'!I43</f>
        <v>N/A</v>
      </c>
      <c r="D43" s="165" t="str">
        <f>'All products and rates'!F43</f>
        <v>N/A</v>
      </c>
      <c r="E43" s="170" t="str">
        <f>'All products and rates'!G43</f>
        <v>N/A</v>
      </c>
      <c r="F43" s="174" t="str">
        <f>'All products and rates'!H43</f>
        <v>N/A</v>
      </c>
      <c r="G43" s="167" t="str">
        <f>'All products and rates'!P43</f>
        <v>N/A</v>
      </c>
      <c r="H43" s="180" t="str">
        <f>'All products and rates'!Q43</f>
        <v>N/A</v>
      </c>
      <c r="I43" s="178" t="s">
        <v>6</v>
      </c>
    </row>
    <row r="44" spans="1:12" x14ac:dyDescent="0.45">
      <c r="A44" s="286" t="str">
        <f>HYPERLINK('All products and rates'!T44,'All products and rates'!A44)</f>
        <v>Lot 40</v>
      </c>
      <c r="B44" s="980"/>
      <c r="C44" s="94" t="str">
        <f>'All products and rates'!I44</f>
        <v>$5 </v>
      </c>
      <c r="D44" s="166">
        <f>'All products and rates'!F44</f>
        <v>15</v>
      </c>
      <c r="E44" s="175">
        <f>'All products and rates'!G44</f>
        <v>3</v>
      </c>
      <c r="F44" s="176">
        <f>'All products and rates'!H44</f>
        <v>15</v>
      </c>
      <c r="G44" s="168" t="str">
        <f>'All products and rates'!P44</f>
        <v>N/A</v>
      </c>
      <c r="H44" s="181" t="str">
        <f>'All products and rates'!Q44</f>
        <v>N/A</v>
      </c>
      <c r="I44" s="178" t="s">
        <v>6</v>
      </c>
      <c r="L44" s="13"/>
    </row>
    <row r="45" spans="1:12" x14ac:dyDescent="0.45">
      <c r="A45" s="215" t="str">
        <f>HYPERLINK('All products and rates'!T45,'All products and rates'!A45)</f>
        <v>Lot 50</v>
      </c>
      <c r="B45" s="980"/>
      <c r="C45" s="92" t="str">
        <f>'All products and rates'!I45</f>
        <v>$5 </v>
      </c>
      <c r="D45" s="165" t="str">
        <f>'All products and rates'!F45</f>
        <v>N/A</v>
      </c>
      <c r="E45" s="170" t="str">
        <f>'All products and rates'!G45</f>
        <v>N/A</v>
      </c>
      <c r="F45" s="174" t="str">
        <f>'All products and rates'!H45</f>
        <v>N/A</v>
      </c>
      <c r="G45" s="167" t="str">
        <f>'All products and rates'!P45</f>
        <v>N/A</v>
      </c>
      <c r="H45" s="180" t="str">
        <f>'All products and rates'!Q45</f>
        <v>N/A</v>
      </c>
      <c r="I45" s="178" t="s">
        <v>6</v>
      </c>
    </row>
    <row r="46" spans="1:12" x14ac:dyDescent="0.45">
      <c r="A46" s="286" t="str">
        <f>HYPERLINK('All products and rates'!T46,'All products and rates'!A46)</f>
        <v>Lot 60</v>
      </c>
      <c r="B46" s="980"/>
      <c r="C46" s="94">
        <f>'All products and rates'!I46</f>
        <v>5</v>
      </c>
      <c r="D46" s="166" t="str">
        <f>'All products and rates'!F46</f>
        <v>N/A</v>
      </c>
      <c r="E46" s="172" t="str">
        <f>'All products and rates'!G46</f>
        <v>N/A</v>
      </c>
      <c r="F46" s="171" t="str">
        <f>'All products and rates'!H46</f>
        <v>N/A</v>
      </c>
      <c r="G46" s="168" t="str">
        <f>'All products and rates'!P46</f>
        <v>N/A</v>
      </c>
      <c r="H46" s="181" t="str">
        <f>'All products and rates'!Q46</f>
        <v>N/A</v>
      </c>
      <c r="I46" s="178" t="s">
        <v>6</v>
      </c>
    </row>
    <row r="47" spans="1:12" x14ac:dyDescent="0.45">
      <c r="A47" s="215" t="str">
        <f>HYPERLINK('All products and rates'!T47,'All products and rates'!A47)</f>
        <v>Lot 70</v>
      </c>
      <c r="B47" s="980"/>
      <c r="C47" s="92">
        <f>'All products and rates'!I47</f>
        <v>5</v>
      </c>
      <c r="D47" s="165" t="str">
        <f>'All products and rates'!F47</f>
        <v>N/A</v>
      </c>
      <c r="E47" s="170" t="str">
        <f>'All products and rates'!G47</f>
        <v>N/A</v>
      </c>
      <c r="F47" s="174" t="str">
        <f>'All products and rates'!H47</f>
        <v>N/A</v>
      </c>
      <c r="G47" s="167" t="str">
        <f>'All products and rates'!P47</f>
        <v>N/A</v>
      </c>
      <c r="H47" s="180" t="str">
        <f>'All products and rates'!Q47</f>
        <v>N/A</v>
      </c>
      <c r="I47" s="178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981"/>
      <c r="C48" s="359">
        <f>'All products and rates'!I48</f>
        <v>3</v>
      </c>
      <c r="D48" s="360">
        <f>'All products and rates'!F48</f>
        <v>15</v>
      </c>
      <c r="E48" s="350" t="str">
        <f>'All products and rates'!G48</f>
        <v>N/A</v>
      </c>
      <c r="F48" s="351" t="str">
        <f>'All products and rates'!H48</f>
        <v>N/A</v>
      </c>
      <c r="G48" s="361" t="str">
        <f>'All products and rates'!P48</f>
        <v>N/A</v>
      </c>
      <c r="H48" s="362" t="str">
        <f>'All products and rates'!Q48</f>
        <v>N/A</v>
      </c>
      <c r="I48" s="363" t="s">
        <v>6</v>
      </c>
    </row>
    <row r="49" spans="1:9" ht="14.65" thickTop="1" x14ac:dyDescent="0.45">
      <c r="A49" s="320" t="str">
        <f>HYPERLINK('All products and rates'!T49,'All products and rates'!A49)</f>
        <v>3030 Moody Lot</v>
      </c>
      <c r="B49" s="982" t="str">
        <f>'All products and rates'!B49</f>
        <v>South Waterfront</v>
      </c>
      <c r="C49" s="364">
        <f>'All products and rates'!I49</f>
        <v>6</v>
      </c>
      <c r="D49" s="365">
        <f>'All products and rates'!F49</f>
        <v>12</v>
      </c>
      <c r="E49" s="366">
        <f>'All products and rates'!G49</f>
        <v>3</v>
      </c>
      <c r="F49" s="367">
        <f>'All products and rates'!H49</f>
        <v>15</v>
      </c>
      <c r="G49" s="368" t="str">
        <f>'All products and rates'!P49</f>
        <v>N/A</v>
      </c>
      <c r="H49" s="367" t="str">
        <f>'All products and rates'!Q49</f>
        <v>N/A</v>
      </c>
      <c r="I49" s="369" t="s">
        <v>6</v>
      </c>
    </row>
    <row r="50" spans="1:9" x14ac:dyDescent="0.45">
      <c r="A50" s="216" t="str">
        <f>HYPERLINK('All products and rates'!T50,'All products and rates'!A50)</f>
        <v>3420 Macadam</v>
      </c>
      <c r="B50" s="980"/>
      <c r="C50" s="94">
        <f>'All products and rates'!I50</f>
        <v>6</v>
      </c>
      <c r="D50" s="165" t="str">
        <f>'All products and rates'!F50</f>
        <v>N/A</v>
      </c>
      <c r="E50" s="173" t="str">
        <f>'All products and rates'!G50</f>
        <v>N/A</v>
      </c>
      <c r="F50" s="177" t="str">
        <f>'All products and rates'!H50</f>
        <v>N/A</v>
      </c>
      <c r="G50" s="167" t="str">
        <f>'All products and rates'!P50</f>
        <v>N/A</v>
      </c>
      <c r="H50" s="180" t="str">
        <f>'All products and rates'!Q50</f>
        <v>N/A</v>
      </c>
      <c r="I50" s="178" t="s">
        <v>6</v>
      </c>
    </row>
    <row r="51" spans="1:9" hidden="1" x14ac:dyDescent="0.45">
      <c r="A51" s="216" t="str">
        <f>HYPERLINK('All products and rates'!T51,'All products and rates'!A51)</f>
        <v>Bancroft Lot</v>
      </c>
      <c r="B51" s="980"/>
      <c r="C51" s="92">
        <f>'All products and rates'!I51</f>
        <v>5</v>
      </c>
      <c r="D51" s="165" t="str">
        <f>'All products and rates'!F51</f>
        <v>N/A</v>
      </c>
      <c r="E51" s="173" t="str">
        <f>'All products and rates'!G51</f>
        <v>N/A</v>
      </c>
      <c r="F51" s="177" t="str">
        <f>'All products and rates'!H51</f>
        <v>N/A</v>
      </c>
      <c r="G51" s="167" t="str">
        <f>'All products and rates'!P51</f>
        <v>N/A</v>
      </c>
      <c r="H51" s="180" t="str">
        <f>'All products and rates'!Q51</f>
        <v>N/A</v>
      </c>
      <c r="I51" s="178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980"/>
      <c r="C52" s="92" t="str">
        <f>'All products and rates'!I54</f>
        <v>N/A</v>
      </c>
      <c r="D52" s="165" t="str">
        <f>'All products and rates'!F54</f>
        <v>N/A</v>
      </c>
      <c r="E52" s="173">
        <f>'All products and rates'!G54</f>
        <v>4</v>
      </c>
      <c r="F52" s="177">
        <f>'All products and rates'!H54</f>
        <v>22</v>
      </c>
      <c r="G52" s="167" t="str">
        <f>'All products and rates'!P54</f>
        <v>N/A</v>
      </c>
      <c r="H52" s="180" t="str">
        <f>'All products and rates'!Q54</f>
        <v>N/A</v>
      </c>
      <c r="I52" s="178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980"/>
      <c r="C53" s="94">
        <f>'All products and rates'!I55</f>
        <v>6</v>
      </c>
      <c r="D53" s="166" t="str">
        <f>'All products and rates'!F55</f>
        <v>N/A</v>
      </c>
      <c r="E53" s="175">
        <f>'All products and rates'!G55</f>
        <v>3</v>
      </c>
      <c r="F53" s="176">
        <f>'All products and rates'!H55</f>
        <v>18</v>
      </c>
      <c r="G53" s="179">
        <f>'All products and rates'!P55</f>
        <v>13.2</v>
      </c>
      <c r="H53" s="181">
        <f>'All products and rates'!Q55</f>
        <v>5</v>
      </c>
      <c r="I53" s="178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980"/>
      <c r="C54" s="92">
        <f>'All products and rates'!I56</f>
        <v>6</v>
      </c>
      <c r="D54" s="165" t="str">
        <f>'All products and rates'!F56</f>
        <v>N/A</v>
      </c>
      <c r="E54" s="173">
        <f>'All products and rates'!G56</f>
        <v>3</v>
      </c>
      <c r="F54" s="177">
        <f>'All products and rates'!H56</f>
        <v>15</v>
      </c>
      <c r="G54" s="167" t="str">
        <f>'All products and rates'!P56</f>
        <v>N/A</v>
      </c>
      <c r="H54" s="180" t="str">
        <f>'All products and rates'!Q56</f>
        <v>N/A</v>
      </c>
      <c r="I54" s="178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980"/>
      <c r="C55" s="92" t="str">
        <f>'All products and rates'!I57</f>
        <v>N/A</v>
      </c>
      <c r="D55" s="166" t="str">
        <f>'All products and rates'!F57</f>
        <v>N/A</v>
      </c>
      <c r="E55" s="172" t="str">
        <f>'All products and rates'!G57</f>
        <v>N/A</v>
      </c>
      <c r="F55" s="190" t="s">
        <v>257</v>
      </c>
      <c r="G55" s="168" t="str">
        <f>'All products and rates'!P57</f>
        <v>N/A</v>
      </c>
      <c r="H55" s="181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980"/>
      <c r="C56" s="94">
        <f>'All products and rates'!I58</f>
        <v>6</v>
      </c>
      <c r="D56" s="165" t="str">
        <f>'All products and rates'!F58</f>
        <v>N/A</v>
      </c>
      <c r="E56" s="175">
        <f>'All products and rates'!G58</f>
        <v>3</v>
      </c>
      <c r="F56" s="176">
        <f>'All products and rates'!H58</f>
        <v>18</v>
      </c>
      <c r="G56" s="179">
        <f>'All products and rates'!P58</f>
        <v>13.2</v>
      </c>
      <c r="H56" s="181">
        <f>'All products and rates'!Q58</f>
        <v>5</v>
      </c>
      <c r="I56" s="178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980"/>
      <c r="C57" s="92">
        <f>'All products and rates'!I59</f>
        <v>6</v>
      </c>
      <c r="D57" s="166" t="str">
        <f>'All products and rates'!F59</f>
        <v>N/A</v>
      </c>
      <c r="E57" s="173">
        <f>'All products and rates'!G59</f>
        <v>3</v>
      </c>
      <c r="F57" s="177">
        <f>'All products and rates'!H59</f>
        <v>18</v>
      </c>
      <c r="G57" s="178">
        <f>'All products and rates'!P59</f>
        <v>13.2</v>
      </c>
      <c r="H57" s="180">
        <f>'All products and rates'!Q59</f>
        <v>5</v>
      </c>
      <c r="I57" s="178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980"/>
      <c r="C58" s="94">
        <f>'All products and rates'!I60</f>
        <v>5</v>
      </c>
      <c r="D58" s="166">
        <f>'All products and rates'!F60</f>
        <v>12</v>
      </c>
      <c r="E58" s="175">
        <f>'All products and rates'!G60</f>
        <v>3</v>
      </c>
      <c r="F58" s="171">
        <f>'All products and rates'!H60</f>
        <v>13</v>
      </c>
      <c r="G58" s="167" t="str">
        <f>'All products and rates'!P60</f>
        <v>N/A</v>
      </c>
      <c r="H58" s="180" t="str">
        <f>'All products and rates'!Q60</f>
        <v>N/A</v>
      </c>
      <c r="I58" s="178" t="s">
        <v>6</v>
      </c>
    </row>
    <row r="59" spans="1:9" ht="14.65" thickBot="1" x14ac:dyDescent="0.5">
      <c r="A59" s="475" t="str">
        <f>HYPERLINK('All products and rates'!T61,'All products and rates'!A61)</f>
        <v>Whitaker Parking Lot</v>
      </c>
      <c r="B59" s="981"/>
      <c r="C59" s="479">
        <f>'All products and rates'!I61</f>
        <v>7</v>
      </c>
      <c r="D59" s="370" t="str">
        <f>'All products and rates'!F61</f>
        <v>N/A</v>
      </c>
      <c r="E59" s="371" t="str">
        <f>'All products and rates'!G61</f>
        <v>N/A</v>
      </c>
      <c r="F59" s="372" t="str">
        <f>'All products and rates'!H61</f>
        <v>N/A</v>
      </c>
      <c r="G59" s="373" t="str">
        <f>'All products and rates'!P61</f>
        <v>N/A</v>
      </c>
      <c r="H59" s="374" t="str">
        <f>'All products and rates'!Q61</f>
        <v>N/A</v>
      </c>
      <c r="I59" s="375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982" t="str">
        <f>'All products and rates'!B62</f>
        <v>Off Campus</v>
      </c>
      <c r="C60" s="245" t="str">
        <f>'All products and rates'!I62</f>
        <v>N/A</v>
      </c>
      <c r="D60" s="165" t="str">
        <f>'All products and rates'!F62</f>
        <v>N/A</v>
      </c>
      <c r="E60" s="170" t="str">
        <f>'All products and rates'!G62</f>
        <v>N/A</v>
      </c>
      <c r="F60" s="174" t="str">
        <f>'All products and rates'!H62</f>
        <v>N/A</v>
      </c>
      <c r="G60" s="265" t="str">
        <f>'All products and rates'!P62</f>
        <v>N/A</v>
      </c>
      <c r="H60" s="177" t="str">
        <f>'All products and rates'!Q62</f>
        <v>N/A</v>
      </c>
      <c r="I60" s="478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980"/>
      <c r="C61" s="92" t="str">
        <f>'All products and rates'!I64</f>
        <v>N/A</v>
      </c>
      <c r="D61" s="166" t="str">
        <f>'All products and rates'!F64</f>
        <v>N/A</v>
      </c>
      <c r="E61" s="170" t="str">
        <f>'All products and rates'!G64</f>
        <v>non-OHSU</v>
      </c>
      <c r="F61" s="171" t="s">
        <v>6</v>
      </c>
      <c r="G61" s="168" t="str">
        <f>'All products and rates'!P64</f>
        <v>N/A</v>
      </c>
      <c r="H61" s="181" t="str">
        <f>'All products and rates'!Q64</f>
        <v>N/A</v>
      </c>
      <c r="I61" s="178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983"/>
      <c r="C62" s="359">
        <f>'All products and rates'!I65</f>
        <v>3</v>
      </c>
      <c r="D62" s="476">
        <f>'All products and rates'!F65</f>
        <v>9.5</v>
      </c>
      <c r="E62" s="175">
        <f>'All products and rates'!G65</f>
        <v>2</v>
      </c>
      <c r="F62" s="477">
        <f>'All products and rates'!H65</f>
        <v>9</v>
      </c>
      <c r="G62" s="167" t="str">
        <f>'All products and rates'!P65</f>
        <v>N/A</v>
      </c>
      <c r="H62" s="180" t="str">
        <f>'All products and rates'!Q65</f>
        <v>N/A</v>
      </c>
      <c r="I62" s="179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964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288" t="str">
        <f>'All products and rates'!F68</f>
        <v>Free</v>
      </c>
      <c r="G64" s="237"/>
      <c r="H64" s="260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965"/>
      <c r="C65" s="282" t="str">
        <f>'All products and rates'!D69</f>
        <v>Requires ADA permit or doctor's note.</v>
      </c>
      <c r="D65" s="239"/>
      <c r="E65" s="239"/>
      <c r="F65" s="289">
        <f>'All products and rates'!F69</f>
        <v>63</v>
      </c>
      <c r="G65" s="290" t="str">
        <f>'All products and rates'!G69</f>
        <v>per pay period</v>
      </c>
      <c r="H65" s="244" t="str">
        <f>HYPERLINK('All products and rates'!$T69,'All products and rates'!$P69)</f>
        <v>Request permit here</v>
      </c>
      <c r="I65" s="243"/>
    </row>
  </sheetData>
  <sheetProtection algorithmName="SHA-512" hashValue="TzyIyHOUneT1gMyRZvs3sxstM99R42jkYw7CqoJGc2qjkPJExwXsNt+w1qP3/ZWtWVvBHBbYBXcLRLoVPSEfow==" saltValue="Jbryn+Z7nYQAdd1NEZHBbg==" spinCount="100000" sheet="1" sort="0" autoFilter="0"/>
  <mergeCells count="11">
    <mergeCell ref="B64:B65"/>
    <mergeCell ref="B33:B48"/>
    <mergeCell ref="B49:B59"/>
    <mergeCell ref="B60:B62"/>
    <mergeCell ref="A1:I1"/>
    <mergeCell ref="C27:C28"/>
    <mergeCell ref="G27:H27"/>
    <mergeCell ref="E27:F27"/>
    <mergeCell ref="E28:F28"/>
    <mergeCell ref="G28:H28"/>
    <mergeCell ref="B2:C2"/>
  </mergeCells>
  <conditionalFormatting sqref="C31:I62">
    <cfRule type="containsText" dxfId="28" priority="1" operator="containsText" text="N/A">
      <formula>NOT(ISERROR(SEARCH("N/A",C31)))</formula>
    </cfRule>
  </conditionalFormatting>
  <hyperlinks>
    <hyperlink ref="C27:C28" r:id="rId1" display="Wage Based Reservations" xr:uid="{F7E25A0F-2469-4762-B94B-F8D4AAD498B0}"/>
  </hyperlinks>
  <pageMargins left="0.25" right="0.25" top="0.44791666666666669" bottom="0.75" header="0.3" footer="0.3"/>
  <pageSetup scale="53" orientation="landscape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6"/>
  <sheetViews>
    <sheetView showGridLines="0" showRowColHeaders="0" showRuler="0" zoomScaleNormal="100" workbookViewId="0">
      <selection activeCell="F64" activeCellId="1" sqref="H64:H65 F64:F65"/>
    </sheetView>
  </sheetViews>
  <sheetFormatPr defaultRowHeight="14.25" x14ac:dyDescent="0.45"/>
  <cols>
    <col min="1" max="1" width="35.265625" customWidth="1"/>
    <col min="2" max="2" width="19.796875" customWidth="1"/>
    <col min="3" max="3" width="19.59765625" customWidth="1"/>
    <col min="4" max="4" width="21.265625" customWidth="1"/>
    <col min="5" max="5" width="10.265625" customWidth="1"/>
    <col min="6" max="6" width="15.33203125" customWidth="1"/>
    <col min="7" max="7" width="14.06640625" customWidth="1"/>
    <col min="8" max="8" width="12.33203125" customWidth="1"/>
    <col min="9" max="9" width="17.265625" customWidth="1"/>
  </cols>
  <sheetData>
    <row r="1" spans="1:9" ht="29.25" customHeight="1" x14ac:dyDescent="1">
      <c r="A1" s="996" t="s">
        <v>135</v>
      </c>
      <c r="B1" s="996"/>
      <c r="C1" s="996"/>
      <c r="D1" s="996"/>
      <c r="E1" s="996"/>
      <c r="F1" s="996"/>
      <c r="G1" s="996"/>
      <c r="H1" s="996"/>
      <c r="I1" s="996"/>
    </row>
    <row r="2" spans="1:9" ht="21.75" customHeight="1" x14ac:dyDescent="0.45">
      <c r="A2" s="539" t="str">
        <f>'All products and rates'!A2</f>
        <v>Updated:</v>
      </c>
      <c r="B2" s="987">
        <f ca="1">TODAY()</f>
        <v>45755</v>
      </c>
      <c r="C2" s="987"/>
      <c r="D2" s="78"/>
      <c r="E2" s="78"/>
      <c r="F2" s="78" t="str">
        <f>'All products and rates'!J29</f>
        <v>$48,475 - $65,999</v>
      </c>
      <c r="G2" s="78"/>
      <c r="H2" s="78"/>
      <c r="I2" s="78"/>
    </row>
    <row r="3" spans="1:9" x14ac:dyDescent="0.45">
      <c r="G3" s="79"/>
      <c r="H3" s="79"/>
    </row>
    <row r="4" spans="1:9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9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</row>
    <row r="6" spans="1:9" x14ac:dyDescent="0.45">
      <c r="A6" s="284" t="str">
        <f>HYPERLINK('All products and rates'!$T6,'All products and rates'!A6)</f>
        <v>Bike Valet</v>
      </c>
      <c r="B6" s="468" t="str">
        <f>HYPERLINK('All products and rates'!$T6,'All products and rates'!B6)</f>
        <v>Go By Bike</v>
      </c>
      <c r="C6" s="567" t="str">
        <f>'All products and rates'!D6</f>
        <v>General public</v>
      </c>
      <c r="D6" s="567"/>
      <c r="E6" s="591" t="str">
        <f>'All products and rates'!F6</f>
        <v>free</v>
      </c>
      <c r="F6" s="567"/>
      <c r="G6" s="567" t="str">
        <f>'All products and rates'!J6</f>
        <v>Weekdays 5:30am-9:30pm at South Waterfront tram terminal</v>
      </c>
      <c r="H6" s="567"/>
      <c r="I6" s="567"/>
    </row>
    <row r="7" spans="1:9" x14ac:dyDescent="0.45">
      <c r="A7" s="285" t="str">
        <f>HYPERLINK('All products and rates'!T7,'All products and rates'!A7)</f>
        <v>Cash incentive to walk</v>
      </c>
      <c r="B7" s="469" t="str">
        <f>HYPERLINK('All products and rates'!$T7,'All products and rates'!B7)</f>
        <v>MyCommute</v>
      </c>
      <c r="C7" s="580" t="str">
        <f>'All products and rates'!D7</f>
        <v>OHSU members at eligible OHSU sites</v>
      </c>
      <c r="D7" s="580"/>
      <c r="E7" s="584">
        <f>'All products and rates'!F7</f>
        <v>1.5</v>
      </c>
      <c r="F7" s="580" t="str">
        <f>'All products and rates'!G7</f>
        <v>incentive per weekday</v>
      </c>
      <c r="G7" s="580" t="str">
        <f>'All products and rates'!J7</f>
        <v>Log eligible inbound weekday trips on MyCommute</v>
      </c>
      <c r="H7" s="580"/>
      <c r="I7" s="580"/>
    </row>
    <row r="8" spans="1:9" x14ac:dyDescent="0.45">
      <c r="A8" s="474" t="str">
        <f>HYPERLINK('All products and rates'!T8,'All products and rates'!A8)</f>
        <v>Cash incentive to bike or scooter</v>
      </c>
      <c r="B8" s="576" t="str">
        <f>HYPERLINK('All products and rates'!$T8,'All products and rates'!B8)</f>
        <v>MyCommute</v>
      </c>
      <c r="C8" s="567" t="str">
        <f>'All products and rates'!D8</f>
        <v>OHSU members at eligible OHSU sites</v>
      </c>
      <c r="D8" s="567"/>
      <c r="E8" s="590">
        <f>'All products and rates'!F8</f>
        <v>3</v>
      </c>
      <c r="F8" s="567" t="str">
        <f>'All products and rates'!G8</f>
        <v>incentive per weekday</v>
      </c>
      <c r="G8" s="567" t="str">
        <f>'All products and rates'!J8</f>
        <v>Log eligible inbound weekday trips on MyCommute</v>
      </c>
      <c r="H8" s="567"/>
      <c r="I8" s="567"/>
    </row>
    <row r="9" spans="1:9" x14ac:dyDescent="0.45">
      <c r="A9" s="285" t="str">
        <f>HYPERLINK('All products and rates'!T9,'All products and rates'!A9)</f>
        <v>Facility: Marquam Hill</v>
      </c>
      <c r="B9" s="469" t="str">
        <f>HYPERLINK('All products and rates'!$T9,'All products and rates'!B9)</f>
        <v>ohsu.edu/bike</v>
      </c>
      <c r="C9" s="580" t="str">
        <f>'All products and rates'!D9</f>
        <v>OHSU badge and active permit</v>
      </c>
      <c r="D9" s="580"/>
      <c r="E9" s="585" t="str">
        <f>'All products and rates'!F9</f>
        <v>free</v>
      </c>
      <c r="F9" s="580" t="str">
        <f>'All products and rates'!G9</f>
        <v>with permit</v>
      </c>
      <c r="G9" s="580" t="str">
        <f>'All products and rates'!J9</f>
        <v>Badge-access bike parking</v>
      </c>
      <c r="H9" s="580"/>
      <c r="I9" s="580"/>
    </row>
    <row r="10" spans="1:9" x14ac:dyDescent="0.45">
      <c r="A10" s="474" t="str">
        <f>HYPERLINK('All products and rates'!T10,'All products and rates'!A10)</f>
        <v>Facility: South Waterfront</v>
      </c>
      <c r="B10" s="576" t="str">
        <f>HYPERLINK('All products and rates'!$T10,'All products and rates'!B10)</f>
        <v>ohsu.edu/bike</v>
      </c>
      <c r="C10" s="567" t="str">
        <f>'All products and rates'!D10</f>
        <v>OHSU badge and active permit</v>
      </c>
      <c r="D10" s="567"/>
      <c r="E10" s="581">
        <f>'All products and rates'!F10</f>
        <v>2.31</v>
      </c>
      <c r="F10" s="567" t="str">
        <f>'All products and rates'!G10</f>
        <v>cost per pay period</v>
      </c>
      <c r="G10" s="567" t="str">
        <f>'All products and rates'!J10</f>
        <v>Badge-access bike parking, shower, towel, locker</v>
      </c>
      <c r="H10" s="567"/>
      <c r="I10" s="567"/>
    </row>
    <row r="11" spans="1:9" x14ac:dyDescent="0.45">
      <c r="A11" s="285" t="str">
        <f>HYPERLINK('All products and rates'!T11,'All products and rates'!A11)</f>
        <v>Loaner Bike</v>
      </c>
      <c r="B11" s="469" t="str">
        <f>HYPERLINK('All products and rates'!$T11,'All products and rates'!B11)</f>
        <v>Go By Bike</v>
      </c>
      <c r="C11" s="580" t="str">
        <f>'All products and rates'!D11</f>
        <v>OHSU email and waitlist call off</v>
      </c>
      <c r="D11" s="580"/>
      <c r="E11" s="585" t="str">
        <f>'All products and rates'!F11</f>
        <v>free</v>
      </c>
      <c r="F11" s="580" t="str">
        <f>'All products and rates'!G11</f>
        <v>30 day loan</v>
      </c>
      <c r="G11" s="580" t="str">
        <f>'All products and rates'!J11</f>
        <v>Loaner bike, equipment and voucher</v>
      </c>
      <c r="H11" s="580"/>
      <c r="I11" s="580"/>
    </row>
    <row r="12" spans="1:9" x14ac:dyDescent="0.45">
      <c r="A12" s="474" t="str">
        <f>HYPERLINK('All products and rates'!T12,'All products and rates'!A12)</f>
        <v>Loaner E-Bike</v>
      </c>
      <c r="B12" s="576" t="str">
        <f>HYPERLINK('All products and rates'!$T12,'All products and rates'!B12)</f>
        <v>Go By Bike</v>
      </c>
      <c r="C12" s="567" t="str">
        <f>'All products and rates'!D12</f>
        <v>OHSU email and waitlist call off</v>
      </c>
      <c r="D12" s="567"/>
      <c r="E12" s="591" t="str">
        <f>'All products and rates'!F12</f>
        <v>free</v>
      </c>
      <c r="F12" s="567" t="str">
        <f>'All products and rates'!G12</f>
        <v>14 day loan</v>
      </c>
      <c r="G12" s="567" t="str">
        <f>'All products and rates'!J12</f>
        <v>Loaner e-bike, equipment and voucher</v>
      </c>
      <c r="H12" s="567"/>
      <c r="I12" s="567"/>
    </row>
    <row r="13" spans="1:9" x14ac:dyDescent="0.45">
      <c r="A13" s="285" t="str">
        <f>HYPERLINK('All products and rates'!T13,'All products and rates'!A13)</f>
        <v>Subsidy: Bike</v>
      </c>
      <c r="B13" s="469" t="str">
        <f>HYPERLINK('All products and rates'!$T13,'All products and rates'!B13)</f>
        <v>customer service</v>
      </c>
      <c r="C13" s="580" t="str">
        <f>'All products and rates'!D13</f>
        <v>OHSU email and eligible purchase at partner shops</v>
      </c>
      <c r="D13" s="580"/>
      <c r="E13" s="586">
        <f>'All products and rates'!F13</f>
        <v>100</v>
      </c>
      <c r="F13" s="580" t="str">
        <f>'All products and rates'!G13</f>
        <v>one time voucher</v>
      </c>
      <c r="G13" s="580" t="str">
        <f>'All products and rates'!J13</f>
        <v xml:space="preserve">For purchase of a bike for an member's OHSU commute </v>
      </c>
      <c r="H13" s="580"/>
      <c r="I13" s="580"/>
    </row>
    <row r="14" spans="1:9" x14ac:dyDescent="0.45">
      <c r="A14" s="474" t="str">
        <f>HYPERLINK('All products and rates'!T14,'All products and rates'!A14)</f>
        <v>Subsidy: E-Bike</v>
      </c>
      <c r="B14" s="576" t="str">
        <f>HYPERLINK('All products and rates'!$T14,'All products and rates'!B14)</f>
        <v>customer service</v>
      </c>
      <c r="C14" s="567" t="str">
        <f>'All products and rates'!D14</f>
        <v>OHSU email and eligible purchase at partner shops</v>
      </c>
      <c r="D14" s="567"/>
      <c r="E14" s="592">
        <f>'All products and rates'!F14</f>
        <v>200</v>
      </c>
      <c r="F14" s="567" t="str">
        <f>'All products and rates'!G14</f>
        <v>one time voucher</v>
      </c>
      <c r="G14" s="567" t="str">
        <f>'All products and rates'!J14</f>
        <v xml:space="preserve">For purchase of an e- bike for an member's OHSU commute </v>
      </c>
      <c r="H14" s="567"/>
      <c r="I14" s="567"/>
    </row>
    <row r="15" spans="1:9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</row>
    <row r="16" spans="1:9" x14ac:dyDescent="0.45">
      <c r="A16" s="228" t="str">
        <f>HYPERLINK('All products and rates'!T16,'All products and rates'!A16)</f>
        <v>Cash incentive to ride transit</v>
      </c>
      <c r="B16" s="469" t="str">
        <f>HYPERLINK('All products and rates'!$T16,'All products and rates'!B16)</f>
        <v>MyCommute</v>
      </c>
      <c r="C16" s="553" t="str">
        <f>'All products and rates'!D16</f>
        <v>OHSU members at eligible OHSU sites</v>
      </c>
      <c r="D16" s="553"/>
      <c r="E16" s="587">
        <f>'All products and rates'!F16</f>
        <v>1.5</v>
      </c>
      <c r="F16" s="549" t="str">
        <f>'All products and rates'!G16</f>
        <v>incentive per weekday</v>
      </c>
      <c r="G16" s="550" t="str">
        <f>'All products and rates'!J16</f>
        <v>Log eligible inbound weekday trips on MyCommute</v>
      </c>
      <c r="H16" s="550"/>
      <c r="I16" s="549"/>
    </row>
    <row r="17" spans="1:9" x14ac:dyDescent="0.45">
      <c r="A17" s="48" t="str">
        <f>HYPERLINK('All products and rates'!T17,'All products and rates'!A17)</f>
        <v>C-Tran Express Hop</v>
      </c>
      <c r="B17" s="468" t="str">
        <f>HYPERLINK('All products and rates'!$T17,'All products and rates'!B17)</f>
        <v>customer service</v>
      </c>
      <c r="C17" s="554" t="str">
        <f>'All products and rates'!D17</f>
        <v>OHSU badge</v>
      </c>
      <c r="D17" s="554"/>
      <c r="E17" s="577">
        <f>'All products and rates'!F17</f>
        <v>385</v>
      </c>
      <c r="F17" s="554" t="str">
        <f>'All products and rates'!G17</f>
        <v>cost per transit year</v>
      </c>
      <c r="G17" s="548" t="str">
        <f>'All products and rates'!J17</f>
        <v>Vancouver to Portland rush hour transit service</v>
      </c>
      <c r="H17" s="548"/>
      <c r="I17" s="554"/>
    </row>
    <row r="18" spans="1:9" x14ac:dyDescent="0.45">
      <c r="A18" s="49" t="str">
        <f>HYPERLINK('All products and rates'!T18,'All products and rates'!A18)</f>
        <v>Portland Aerial Tram</v>
      </c>
      <c r="B18" s="469" t="str">
        <f>HYPERLINK('All products and rates'!$T18,'All products and rates'!B18)</f>
        <v>onsite</v>
      </c>
      <c r="C18" s="558" t="str">
        <f>'All products and rates'!D18</f>
        <v>OHSU badge or patient pass</v>
      </c>
      <c r="D18" s="558" t="s">
        <v>223</v>
      </c>
      <c r="E18" s="588" t="str">
        <f>'All products and rates'!F18</f>
        <v>free</v>
      </c>
      <c r="F18" s="558" t="str">
        <f>'All products and rates'!G18</f>
        <v>OHSU badge is fare</v>
      </c>
      <c r="G18" s="558" t="str">
        <f>'All products and rates'!J18</f>
        <v>Connects Marquam Hill, South Waterfront</v>
      </c>
      <c r="H18" s="558"/>
      <c r="I18" s="558"/>
    </row>
    <row r="19" spans="1:9" x14ac:dyDescent="0.45">
      <c r="A19" s="50" t="str">
        <f>HYPERLINK('All products and rates'!T19,'All products and rates'!A19)</f>
        <v>Portland Streetcar</v>
      </c>
      <c r="B19" s="468" t="str">
        <f>HYPERLINK('All products and rates'!$T19,'All products and rates'!B19)</f>
        <v>customer service</v>
      </c>
      <c r="C19" s="230" t="str">
        <f>'All products and rates'!D19</f>
        <v>OHSU badge</v>
      </c>
      <c r="D19" s="230"/>
      <c r="E19" s="593" t="str">
        <f>'All products and rates'!F19</f>
        <v>free</v>
      </c>
      <c r="F19" s="230" t="str">
        <f>'All products and rates'!G19</f>
        <v>OHSU badge is fare</v>
      </c>
      <c r="G19" s="230" t="str">
        <f>'All products and rates'!J19</f>
        <v>Unlimited trips on central Portland transit service</v>
      </c>
      <c r="H19" s="230"/>
      <c r="I19" s="230"/>
    </row>
    <row r="20" spans="1:9" x14ac:dyDescent="0.45">
      <c r="A20" s="49" t="str">
        <f>HYPERLINK('All products and rates'!T20,'All products and rates'!A20)</f>
        <v>TriMet Hop</v>
      </c>
      <c r="B20" s="469" t="str">
        <f>HYPERLINK('All products and rates'!$T20,'All products and rates'!B20)</f>
        <v>customer service</v>
      </c>
      <c r="C20" s="558" t="str">
        <f>'All products and rates'!D20</f>
        <v>OHSU badge</v>
      </c>
      <c r="D20" s="558"/>
      <c r="E20" s="578">
        <f>'All products and rates'!F20</f>
        <v>50</v>
      </c>
      <c r="F20" s="558" t="str">
        <f>'All products and rates'!G20</f>
        <v>per transit year</v>
      </c>
      <c r="G20" s="558" t="str">
        <f>'All products and rates'!J20</f>
        <v>Unlimited trips on regional transit service</v>
      </c>
      <c r="H20" s="558"/>
      <c r="I20" s="558"/>
    </row>
    <row r="21" spans="1:9" x14ac:dyDescent="0.45">
      <c r="A21" s="50" t="str">
        <f>HYPERLINK('All products and rates'!T21,'All products and rates'!A21)</f>
        <v>TriMet Hop: ONA, AFSCME, UA, GRU</v>
      </c>
      <c r="B21" s="468" t="str">
        <f>HYPERLINK('All products and rates'!$T21,'All products and rates'!B21)</f>
        <v>customer service</v>
      </c>
      <c r="C21" s="230" t="str">
        <f>'All products and rates'!D21</f>
        <v>OHSU badge</v>
      </c>
      <c r="D21" s="230"/>
      <c r="E21" s="579">
        <f>'All products and rates'!F21</f>
        <v>25</v>
      </c>
      <c r="F21" s="230" t="str">
        <f>'All products and rates'!G21</f>
        <v>per transit year</v>
      </c>
      <c r="G21" s="230" t="str">
        <f>'All products and rates'!J21</f>
        <v>Unlimited trips on regional transit service</v>
      </c>
      <c r="H21" s="230"/>
      <c r="I21" s="230"/>
    </row>
    <row r="22" spans="1:9" x14ac:dyDescent="0.45">
      <c r="A22" s="51" t="str">
        <f>HYPERLINK('All products and rates'!T22,'All products and rates'!A22)</f>
        <v>TriMet Hop: Medical Assistant</v>
      </c>
      <c r="B22" s="469" t="str">
        <f>HYPERLINK('All products and rates'!$T22,'All products and rates'!B22)</f>
        <v>customer service</v>
      </c>
      <c r="C22" s="563" t="str">
        <f>'All products and rates'!D22</f>
        <v>Medical Assistant</v>
      </c>
      <c r="D22" s="563"/>
      <c r="E22" s="589" t="str">
        <f>'All products and rates'!F22</f>
        <v>free</v>
      </c>
      <c r="F22" s="563" t="str">
        <f>'All products and rates'!G22</f>
        <v>billed to dept</v>
      </c>
      <c r="G22" s="563" t="str">
        <f>'All products and rates'!J22</f>
        <v>Unlimited trips on regional transit service</v>
      </c>
      <c r="H22" s="563"/>
      <c r="I22" s="563"/>
    </row>
    <row r="23" spans="1:9" ht="27" customHeight="1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"/>
    </row>
    <row r="24" spans="1:9" x14ac:dyDescent="0.45">
      <c r="A24" s="285" t="str">
        <f>HYPERLINK('All products and rates'!T24,'All products and rates'!A24)</f>
        <v>OHSU Carpool app</v>
      </c>
      <c r="B24" s="469" t="str">
        <f>HYPERLINK('All products and rates'!$T24,'All products and rates'!B24)</f>
        <v>ohsu.edu/carpool</v>
      </c>
      <c r="C24" s="580" t="str">
        <f>'All products and rates'!D24</f>
        <v>Rides completed via OHSU Carpool app</v>
      </c>
      <c r="D24" s="580"/>
      <c r="E24" s="586">
        <f>'All products and rates'!F24</f>
        <v>3</v>
      </c>
      <c r="F24" s="580" t="str">
        <f>'All products and rates'!G24</f>
        <v>incentive to drive; free to ride</v>
      </c>
      <c r="G24" s="580" t="str">
        <f>'All products and rates'!J24</f>
        <v>Match with rides via app</v>
      </c>
      <c r="H24" s="580"/>
      <c r="I24" s="580"/>
    </row>
    <row r="25" spans="1:9" x14ac:dyDescent="0.45">
      <c r="A25" s="284" t="str">
        <f>HYPERLINK('All products and rates'!T25,'All products and rates'!A25)</f>
        <v>Guaranteed Ride Home</v>
      </c>
      <c r="B25" s="468" t="str">
        <f>HYPERLINK('All products and rates'!$T25,'All products and rates'!B25)</f>
        <v>MyCommute</v>
      </c>
      <c r="C25" s="582" t="str">
        <f>'All products and rates'!D25</f>
        <v>MyCommute member</v>
      </c>
      <c r="D25" s="567"/>
      <c r="E25" s="595" t="str">
        <f>'All products and rates'!F25</f>
        <v>free</v>
      </c>
      <c r="F25" s="567" t="str">
        <f>'All products and rates'!G25</f>
        <v>3 rides per year</v>
      </c>
      <c r="G25" s="567" t="str">
        <f>'All products and rates'!J25</f>
        <v>Ride from work due to personal emergency.</v>
      </c>
      <c r="H25" s="567"/>
      <c r="I25" s="567"/>
    </row>
    <row r="26" spans="1:9" x14ac:dyDescent="0.45">
      <c r="A26" s="285" t="str">
        <f>HYPERLINK('All products and rates'!T26,'All products and rates'!A26)</f>
        <v>Lyft Off</v>
      </c>
      <c r="B26" s="469" t="str">
        <f>HYPERLINK('All products and rates'!$T26,'All products and rates'!B26)</f>
        <v>o2.ohsu.edu/lyftoff</v>
      </c>
      <c r="C26" s="583" t="str">
        <f>'All products and rates'!D26</f>
        <v>9pm-5:30am to/from campus</v>
      </c>
      <c r="D26" s="580"/>
      <c r="E26" s="594">
        <f>'All products and rates'!F26</f>
        <v>20</v>
      </c>
      <c r="F26" s="580" t="str">
        <f>'All products and rates'!G26</f>
        <v>credit per shift</v>
      </c>
      <c r="G26" s="580" t="str">
        <f>'All products and rates'!J26</f>
        <v>9pm-5:30am for eligible trips.</v>
      </c>
      <c r="H26" s="580"/>
      <c r="I26" s="580"/>
    </row>
    <row r="27" spans="1:9" ht="19.5" customHeight="1" x14ac:dyDescent="0.55000000000000004">
      <c r="A27" s="639" t="str">
        <f>HYPERLINK('All products and rates'!T28,'All products and rates'!A28)</f>
        <v>PARKING facilities</v>
      </c>
      <c r="B27" s="640"/>
      <c r="C27" s="997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</row>
    <row r="28" spans="1:9" ht="25.25" customHeight="1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998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</row>
    <row r="29" spans="1:9" ht="14.65" thickTop="1" x14ac:dyDescent="0.45">
      <c r="A29" s="523"/>
      <c r="B29" s="519"/>
      <c r="C29" s="86" t="s">
        <v>136</v>
      </c>
      <c r="D29" s="84"/>
      <c r="E29" s="71"/>
      <c r="F29" s="71"/>
      <c r="G29" s="72"/>
      <c r="H29" s="73"/>
      <c r="I29" s="70"/>
    </row>
    <row r="30" spans="1:9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87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</row>
    <row r="31" spans="1:9" ht="15" thickTop="1" thickBot="1" x14ac:dyDescent="0.5">
      <c r="A31" s="285" t="str">
        <f>HYPERLINK('All products and rates'!T31,'All products and rates'!A31)</f>
        <v>Neveh Shalom</v>
      </c>
      <c r="B31" s="697" t="s">
        <v>97</v>
      </c>
      <c r="C31" s="253" t="str">
        <f>'All products and rates'!I31</f>
        <v>Free</v>
      </c>
      <c r="D31" s="62" t="str">
        <f>'All products and rates'!F31</f>
        <v>Free</v>
      </c>
      <c r="E31" s="254" t="str">
        <f>'All products and rates'!G31</f>
        <v>N/A</v>
      </c>
      <c r="F31" s="255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9" ht="14.65" thickTop="1" x14ac:dyDescent="0.45">
      <c r="A32" s="284" t="str">
        <f>HYPERLINK('All products and rates'!T32,'All products and rates'!A32)</f>
        <v>After 1pm</v>
      </c>
      <c r="B32" s="695" t="s">
        <v>249</v>
      </c>
      <c r="C32" s="88">
        <f>'All products and rates'!I32</f>
        <v>3</v>
      </c>
      <c r="D32" s="61" t="str">
        <f>'All products and rates'!F32</f>
        <v>N/A</v>
      </c>
      <c r="E32" s="170" t="str">
        <f>'All products and rates'!G32</f>
        <v>N/A</v>
      </c>
      <c r="F32" s="169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9" x14ac:dyDescent="0.45">
      <c r="A33" s="215" t="str">
        <f>HYPERLINK('All products and rates'!T33,'All products and rates'!A33)</f>
        <v>Garage A</v>
      </c>
      <c r="B33" s="988" t="s">
        <v>10</v>
      </c>
      <c r="C33" s="89">
        <f>'All products and rates'!J33</f>
        <v>9</v>
      </c>
      <c r="D33" s="62" t="str">
        <f>'All products and rates'!F33</f>
        <v>N/A</v>
      </c>
      <c r="E33" s="170" t="str">
        <f>'All products and rates'!G33</f>
        <v>N/A</v>
      </c>
      <c r="F33" s="171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9" x14ac:dyDescent="0.45">
      <c r="A34" s="419" t="str">
        <f>HYPERLINK('All products and rates'!T34,'All products and rates'!A34)</f>
        <v>Garage B</v>
      </c>
      <c r="B34" s="989"/>
      <c r="C34" s="89" t="str">
        <f>'All products and rates'!J34</f>
        <v>N/A</v>
      </c>
      <c r="D34" s="61" t="str">
        <f>'All products and rates'!F34</f>
        <v>N/A</v>
      </c>
      <c r="E34" s="172" t="str">
        <f>'All products and rates'!G34</f>
        <v>N/A</v>
      </c>
      <c r="F34" s="171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9" x14ac:dyDescent="0.45">
      <c r="A35" s="215" t="str">
        <f>HYPERLINK('All products and rates'!T35,'All products and rates'!A35)</f>
        <v>Garage C</v>
      </c>
      <c r="B35" s="989"/>
      <c r="C35" s="89">
        <f>'All products and rates'!J35</f>
        <v>9</v>
      </c>
      <c r="D35" s="62" t="str">
        <f>'All products and rates'!F35</f>
        <v>N/A</v>
      </c>
      <c r="E35" s="173">
        <f>'All products and rates'!G35</f>
        <v>3</v>
      </c>
      <c r="F35" s="174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9" x14ac:dyDescent="0.45">
      <c r="A36" s="286" t="str">
        <f>HYPERLINK('All products and rates'!T36,'All products and rates'!A36)</f>
        <v>Garage D</v>
      </c>
      <c r="B36" s="989"/>
      <c r="C36" s="95">
        <f>'All products and rates'!J36</f>
        <v>8</v>
      </c>
      <c r="D36" s="61">
        <f>'All products and rates'!F36</f>
        <v>15</v>
      </c>
      <c r="E36" s="172" t="str">
        <f>'All products and rates'!G36</f>
        <v>N/A</v>
      </c>
      <c r="F36" s="171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9" x14ac:dyDescent="0.45">
      <c r="A37" s="215" t="str">
        <f>HYPERLINK('All products and rates'!T37,'All products and rates'!A37)</f>
        <v>Garage E</v>
      </c>
      <c r="B37" s="989"/>
      <c r="C37" s="89">
        <f>'All products and rates'!J37</f>
        <v>9</v>
      </c>
      <c r="D37" s="62" t="str">
        <f>'All products and rates'!F37</f>
        <v>N/A</v>
      </c>
      <c r="E37" s="170" t="str">
        <f>'All products and rates'!G37</f>
        <v>N/A</v>
      </c>
      <c r="F37" s="171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9" x14ac:dyDescent="0.45">
      <c r="A38" s="286" t="str">
        <f>HYPERLINK('All products and rates'!T38,'All products and rates'!A38)</f>
        <v>Garage F</v>
      </c>
      <c r="B38" s="989"/>
      <c r="C38" s="95">
        <f>'All products and rates'!J38</f>
        <v>8</v>
      </c>
      <c r="D38" s="61">
        <f>'All products and rates'!F38</f>
        <v>15</v>
      </c>
      <c r="E38" s="175">
        <f>'All products and rates'!G38</f>
        <v>3</v>
      </c>
      <c r="F38" s="171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9" x14ac:dyDescent="0.45">
      <c r="A39" s="419" t="str">
        <f>HYPERLINK('All products and rates'!T39,'All products and rates'!A39)</f>
        <v>Garage G</v>
      </c>
      <c r="B39" s="989"/>
      <c r="C39" s="89" t="str">
        <f>'All products and rates'!J39</f>
        <v>N/A</v>
      </c>
      <c r="D39" s="62" t="str">
        <f>'All products and rates'!F39</f>
        <v>N/A</v>
      </c>
      <c r="E39" s="170" t="str">
        <f>'All products and rates'!G39</f>
        <v>N/A</v>
      </c>
      <c r="F39" s="174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9" x14ac:dyDescent="0.45">
      <c r="A40" s="286" t="str">
        <f>HYPERLINK('All products and rates'!T40,'All products and rates'!A40)</f>
        <v>Garage K</v>
      </c>
      <c r="B40" s="989"/>
      <c r="C40" s="95">
        <f>'All products and rates'!J40</f>
        <v>9</v>
      </c>
      <c r="D40" s="61">
        <f>'All products and rates'!F40</f>
        <v>15</v>
      </c>
      <c r="E40" s="172" t="str">
        <f>'All products and rates'!G40</f>
        <v>N/A</v>
      </c>
      <c r="F40" s="171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9" x14ac:dyDescent="0.45">
      <c r="A41" s="215" t="str">
        <f>HYPERLINK('All products and rates'!T41,'All products and rates'!A41)</f>
        <v>Lot 10</v>
      </c>
      <c r="B41" s="989"/>
      <c r="C41" s="89">
        <f>'All products and rates'!J41</f>
        <v>9</v>
      </c>
      <c r="D41" s="62">
        <f>'All products and rates'!F41</f>
        <v>15</v>
      </c>
      <c r="E41" s="170" t="str">
        <f>'All products and rates'!G41</f>
        <v>N/A</v>
      </c>
      <c r="F41" s="174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9" x14ac:dyDescent="0.45">
      <c r="A42" s="286" t="str">
        <f>HYPERLINK('All products and rates'!T42,'All products and rates'!A42)</f>
        <v>Lot 20</v>
      </c>
      <c r="B42" s="989"/>
      <c r="C42" s="95">
        <f>'All products and rates'!J42</f>
        <v>8</v>
      </c>
      <c r="D42" s="61" t="str">
        <f>'All products and rates'!F42</f>
        <v>N/A</v>
      </c>
      <c r="E42" s="172" t="str">
        <f>'All products and rates'!G42</f>
        <v>N/A</v>
      </c>
      <c r="F42" s="171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9" x14ac:dyDescent="0.45">
      <c r="A43" s="215" t="str">
        <f>HYPERLINK('All products and rates'!T43,'All products and rates'!A43)</f>
        <v>Lot 30</v>
      </c>
      <c r="B43" s="989"/>
      <c r="C43" s="89" t="str">
        <f>'All products and rates'!J43</f>
        <v>N/A</v>
      </c>
      <c r="D43" s="62" t="str">
        <f>'All products and rates'!F43</f>
        <v>N/A</v>
      </c>
      <c r="E43" s="170" t="str">
        <f>'All products and rates'!G43</f>
        <v>N/A</v>
      </c>
      <c r="F43" s="174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</row>
    <row r="44" spans="1:9" x14ac:dyDescent="0.45">
      <c r="A44" s="286" t="str">
        <f>HYPERLINK('All products and rates'!T44,'All products and rates'!A44)</f>
        <v>Lot 40</v>
      </c>
      <c r="B44" s="989"/>
      <c r="C44" s="95">
        <f>'All products and rates'!J44</f>
        <v>6</v>
      </c>
      <c r="D44" s="61">
        <f>'All products and rates'!F44</f>
        <v>15</v>
      </c>
      <c r="E44" s="175">
        <f>'All products and rates'!G44</f>
        <v>3</v>
      </c>
      <c r="F44" s="176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</row>
    <row r="45" spans="1:9" x14ac:dyDescent="0.45">
      <c r="A45" s="215" t="str">
        <f>HYPERLINK('All products and rates'!T45,'All products and rates'!A45)</f>
        <v>Lot 50</v>
      </c>
      <c r="B45" s="989"/>
      <c r="C45" s="89">
        <f>'All products and rates'!J45</f>
        <v>6</v>
      </c>
      <c r="D45" s="62" t="str">
        <f>'All products and rates'!F45</f>
        <v>N/A</v>
      </c>
      <c r="E45" s="170" t="str">
        <f>'All products and rates'!G45</f>
        <v>N/A</v>
      </c>
      <c r="F45" s="174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9" x14ac:dyDescent="0.45">
      <c r="A46" s="286" t="str">
        <f>HYPERLINK('All products and rates'!T46,'All products and rates'!A46)</f>
        <v>Lot 60</v>
      </c>
      <c r="B46" s="989"/>
      <c r="C46" s="95">
        <f>'All products and rates'!J46</f>
        <v>6</v>
      </c>
      <c r="D46" s="61" t="str">
        <f>'All products and rates'!F46</f>
        <v>N/A</v>
      </c>
      <c r="E46" s="172" t="str">
        <f>'All products and rates'!G46</f>
        <v>N/A</v>
      </c>
      <c r="F46" s="171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9" x14ac:dyDescent="0.45">
      <c r="A47" s="215" t="str">
        <f>HYPERLINK('All products and rates'!T47,'All products and rates'!A47)</f>
        <v>Lot 70</v>
      </c>
      <c r="B47" s="989"/>
      <c r="C47" s="89">
        <f>'All products and rates'!J47</f>
        <v>6</v>
      </c>
      <c r="D47" s="62" t="str">
        <f>'All products and rates'!F47</f>
        <v>N/A</v>
      </c>
      <c r="E47" s="170" t="str">
        <f>'All products and rates'!G47</f>
        <v>N/A</v>
      </c>
      <c r="F47" s="174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9" ht="14.65" thickBot="1" x14ac:dyDescent="0.5">
      <c r="A48" s="312" t="str">
        <f>HYPERLINK('All products and rates'!T48,'All products and rates'!A48)</f>
        <v>Lot 90</v>
      </c>
      <c r="B48" s="990"/>
      <c r="C48" s="349">
        <f>'All products and rates'!J48</f>
        <v>4</v>
      </c>
      <c r="D48" s="314">
        <f>'All products and rates'!F48</f>
        <v>15</v>
      </c>
      <c r="E48" s="350" t="str">
        <f>'All products and rates'!G48</f>
        <v>N/A</v>
      </c>
      <c r="F48" s="351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35" t="str">
        <f>HYPERLINK('All products and rates'!T49,'All products and rates'!A49)</f>
        <v>3030 Moody Lot</v>
      </c>
      <c r="B49" s="991" t="s">
        <v>33</v>
      </c>
      <c r="C49" s="352">
        <f>'All products and rates'!J49</f>
        <v>7</v>
      </c>
      <c r="D49" s="337">
        <f>'All products and rates'!F49</f>
        <v>12</v>
      </c>
      <c r="E49" s="353">
        <f>'All products and rates'!G49</f>
        <v>3</v>
      </c>
      <c r="F49" s="354">
        <f>'All products and rates'!H49</f>
        <v>15</v>
      </c>
      <c r="G49" s="337" t="str">
        <f>'All products and rates'!P49</f>
        <v>N/A</v>
      </c>
      <c r="H49" s="339" t="str">
        <f>'All products and rates'!Q49</f>
        <v>N/A</v>
      </c>
      <c r="I49" s="340" t="s">
        <v>6</v>
      </c>
    </row>
    <row r="50" spans="1:9" x14ac:dyDescent="0.45">
      <c r="A50" s="216" t="str">
        <f>HYPERLINK('All products and rates'!T50,'All products and rates'!A50)</f>
        <v>3420 Macadam</v>
      </c>
      <c r="B50" s="992"/>
      <c r="C50" s="95">
        <f>'All products and rates'!J50</f>
        <v>7</v>
      </c>
      <c r="D50" s="165" t="str">
        <f>'All products and rates'!F50</f>
        <v>N/A</v>
      </c>
      <c r="E50" s="173" t="str">
        <f>'All products and rates'!G50</f>
        <v>N/A</v>
      </c>
      <c r="F50" s="177" t="str">
        <f>'All products and rates'!H50</f>
        <v>N/A</v>
      </c>
      <c r="G50" s="167" t="str">
        <f>'All products and rates'!P50</f>
        <v>N/A</v>
      </c>
      <c r="H50" s="180" t="str">
        <f>'All products and rates'!Q50</f>
        <v>N/A</v>
      </c>
      <c r="I50" s="178" t="s">
        <v>6</v>
      </c>
    </row>
    <row r="51" spans="1:9" hidden="1" x14ac:dyDescent="0.45">
      <c r="A51" s="216" t="str">
        <f>HYPERLINK('All products and rates'!T51,'All products and rates'!A51)</f>
        <v>Bancroft Lot</v>
      </c>
      <c r="B51" s="992"/>
      <c r="C51" s="89">
        <f>'All products and rates'!J51</f>
        <v>6</v>
      </c>
      <c r="D51" s="62" t="str">
        <f>'All products and rates'!F51</f>
        <v>N/A</v>
      </c>
      <c r="E51" s="173" t="str">
        <f>'All products and rates'!G51</f>
        <v>N/A</v>
      </c>
      <c r="F51" s="177" t="str">
        <f>'All products and rates'!H51</f>
        <v>N/A</v>
      </c>
      <c r="G51" s="182" t="str">
        <f>'All products and rates'!P51</f>
        <v>N/A</v>
      </c>
      <c r="H51" s="185" t="str">
        <f>'All products and rates'!Q51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992"/>
      <c r="C52" s="89" t="str">
        <f>'All products and rates'!J54</f>
        <v>N/A</v>
      </c>
      <c r="D52" s="62" t="str">
        <f>'All products and rates'!F54</f>
        <v>N/A</v>
      </c>
      <c r="E52" s="173">
        <f>'All products and rates'!G54</f>
        <v>4</v>
      </c>
      <c r="F52" s="177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992"/>
      <c r="C53" s="95">
        <f>'All products and rates'!J55</f>
        <v>7</v>
      </c>
      <c r="D53" s="61" t="str">
        <f>'All products and rates'!F55</f>
        <v>N/A</v>
      </c>
      <c r="E53" s="175">
        <f>'All products and rates'!G55</f>
        <v>3</v>
      </c>
      <c r="F53" s="176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992"/>
      <c r="C54" s="89">
        <f>'All products and rates'!J56</f>
        <v>7</v>
      </c>
      <c r="D54" s="62" t="str">
        <f>'All products and rates'!F56</f>
        <v>N/A</v>
      </c>
      <c r="E54" s="173">
        <f>'All products and rates'!G56</f>
        <v>3</v>
      </c>
      <c r="F54" s="177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992"/>
      <c r="C55" s="441" t="str">
        <f>'All products and rates'!I57</f>
        <v>N/A</v>
      </c>
      <c r="D55" s="61" t="str">
        <f>'All products and rates'!F57</f>
        <v>N/A</v>
      </c>
      <c r="E55" s="172" t="str">
        <f>'All products and rates'!G57</f>
        <v>N/A</v>
      </c>
      <c r="F55" s="190" t="s">
        <v>257</v>
      </c>
      <c r="G55" s="168" t="str">
        <f>'All products and rates'!P57</f>
        <v>N/A</v>
      </c>
      <c r="H55" s="181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992"/>
      <c r="C56" s="95">
        <f>'All products and rates'!J58</f>
        <v>7</v>
      </c>
      <c r="D56" s="62" t="str">
        <f>'All products and rates'!F58</f>
        <v>N/A</v>
      </c>
      <c r="E56" s="175">
        <f>'All products and rates'!G58</f>
        <v>3</v>
      </c>
      <c r="F56" s="176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992"/>
      <c r="C57" s="89">
        <f>'All products and rates'!J59</f>
        <v>7</v>
      </c>
      <c r="D57" s="61" t="str">
        <f>'All products and rates'!F59</f>
        <v>N/A</v>
      </c>
      <c r="E57" s="173">
        <f>'All products and rates'!G59</f>
        <v>3</v>
      </c>
      <c r="F57" s="177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992"/>
      <c r="C58" s="95">
        <f>'All products and rates'!J60</f>
        <v>6</v>
      </c>
      <c r="D58" s="61">
        <f>'All products and rates'!F60</f>
        <v>12</v>
      </c>
      <c r="E58" s="175">
        <f>'All products and rates'!G60</f>
        <v>3</v>
      </c>
      <c r="F58" s="171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84" t="str">
        <f>HYPERLINK('All products and rates'!T61,'All products and rates'!A61)</f>
        <v>Whitaker Parking Lot</v>
      </c>
      <c r="B59" s="993"/>
      <c r="C59" s="485">
        <f>'All products and rates'!J61</f>
        <v>8</v>
      </c>
      <c r="D59" s="341" t="str">
        <f>'All products and rates'!F61</f>
        <v>N/A</v>
      </c>
      <c r="E59" s="355" t="str">
        <f>'All products and rates'!G61</f>
        <v>N/A</v>
      </c>
      <c r="F59" s="356" t="str">
        <f>'All products and rates'!H61</f>
        <v>N/A</v>
      </c>
      <c r="G59" s="344" t="str">
        <f>'All products and rates'!P61</f>
        <v>N/A</v>
      </c>
      <c r="H59" s="345" t="str">
        <f>'All products and rates'!Q61</f>
        <v>N/A</v>
      </c>
      <c r="I59" s="346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994" t="s">
        <v>98</v>
      </c>
      <c r="C60" s="253" t="str">
        <f>'All products and rates'!J62</f>
        <v>N/A</v>
      </c>
      <c r="D60" s="62" t="str">
        <f>'All products and rates'!F62</f>
        <v>N/A</v>
      </c>
      <c r="E60" s="170" t="str">
        <f>'All products and rates'!G62</f>
        <v>N/A</v>
      </c>
      <c r="F60" s="174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989"/>
      <c r="C61" s="89" t="str">
        <f>'All products and rates'!J64</f>
        <v>N/A</v>
      </c>
      <c r="D61" s="61" t="str">
        <f>'All products and rates'!F64</f>
        <v>N/A</v>
      </c>
      <c r="E61" s="170" t="str">
        <f>'All products and rates'!G64</f>
        <v>non-OHSU</v>
      </c>
      <c r="F61" s="171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995"/>
      <c r="C62" s="480">
        <f>'All products and rates'!J65</f>
        <v>4</v>
      </c>
      <c r="D62" s="481">
        <f>'All products and rates'!F65</f>
        <v>9.5</v>
      </c>
      <c r="E62" s="175">
        <f>'All products and rates'!G65</f>
        <v>2</v>
      </c>
      <c r="F62" s="477">
        <f>'All products and rates'!H65</f>
        <v>9</v>
      </c>
      <c r="G62" s="182" t="str">
        <f>'All products and rates'!P65</f>
        <v>N/A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964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965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  <row r="66" spans="1:9" ht="15.75" x14ac:dyDescent="0.5">
      <c r="B66" s="225"/>
    </row>
  </sheetData>
  <sheetProtection algorithmName="SHA-512" hashValue="teGI7HfkPj6ViJQ1BZsXf5sgN3wtViTGntY28E3p2OyIfdYcytN5uLqK7THSJjUhwexVLiQd3xQfyNH5zRHxjQ==" saltValue="vnihpbgNvZPRLfdTEeOuXw==" spinCount="100000" sheet="1" sort="0" autoFilter="0"/>
  <mergeCells count="11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  <mergeCell ref="B2:C2"/>
  </mergeCells>
  <conditionalFormatting sqref="C31:I62">
    <cfRule type="containsText" dxfId="27" priority="2" operator="containsText" text="N/A">
      <formula>NOT(ISERROR(SEARCH("N/A",C31)))</formula>
    </cfRule>
  </conditionalFormatting>
  <hyperlinks>
    <hyperlink ref="C27:C28" r:id="rId1" display="Wage Based Reservations" xr:uid="{B96D8514-45D7-4255-9446-89CA7CA6B171}"/>
  </hyperlinks>
  <pageMargins left="0.25" right="0.25" top="0.44791666666666669" bottom="0.75" header="0.3" footer="0.3"/>
  <pageSetup scale="53" orientation="landscape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5"/>
  <sheetViews>
    <sheetView showGridLines="0" showRowColHeaders="0" zoomScaleNormal="100" zoomScalePageLayoutView="40" workbookViewId="0">
      <selection activeCell="H64" activeCellId="1" sqref="F64:F65 H64:H65"/>
    </sheetView>
  </sheetViews>
  <sheetFormatPr defaultRowHeight="14.25" x14ac:dyDescent="0.45"/>
  <cols>
    <col min="1" max="1" width="35.59765625" customWidth="1"/>
    <col min="2" max="2" width="21.06640625" customWidth="1"/>
    <col min="3" max="3" width="18.9296875" customWidth="1"/>
    <col min="4" max="4" width="16.33203125" customWidth="1"/>
    <col min="5" max="5" width="10.265625" customWidth="1"/>
    <col min="6" max="6" width="19.73046875" customWidth="1"/>
    <col min="7" max="7" width="14.06640625" customWidth="1"/>
    <col min="8" max="8" width="12.33203125" customWidth="1"/>
    <col min="9" max="9" width="17.26562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1004" t="s">
        <v>149</v>
      </c>
      <c r="B1" s="1004"/>
      <c r="C1" s="1004"/>
      <c r="D1" s="1004"/>
      <c r="E1" s="1004"/>
      <c r="F1" s="1004"/>
      <c r="G1" s="1004"/>
      <c r="H1" s="1004"/>
      <c r="I1" s="1004"/>
    </row>
    <row r="2" spans="1:11" ht="21.75" customHeight="1" x14ac:dyDescent="1">
      <c r="A2" s="539" t="str">
        <f>'All products and rates'!A2</f>
        <v>Updated:</v>
      </c>
      <c r="B2" s="540">
        <f ca="1">TODAY()</f>
        <v>45755</v>
      </c>
      <c r="C2" s="78"/>
      <c r="D2" s="78"/>
      <c r="E2" s="78"/>
      <c r="F2" s="78" t="str">
        <f>'All products and rates'!K29</f>
        <v>$66,000 - $80,999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  <c r="J5" s="664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  <c r="J15" s="664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49"/>
      <c r="J16" s="664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4"/>
      <c r="J17" s="664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1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"/>
      <c r="J23" s="664"/>
    </row>
    <row r="24" spans="1:1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586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595" t="str">
        <f>'All products and rates'!F25</f>
        <v>free</v>
      </c>
      <c r="F25" s="569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594">
        <f>'All products and rates'!F26</f>
        <v>20</v>
      </c>
      <c r="F26" s="657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580"/>
      <c r="J26" s="665"/>
      <c r="K26" s="12"/>
    </row>
    <row r="27" spans="1:11" ht="21" customHeight="1" x14ac:dyDescent="0.55000000000000004">
      <c r="A27" s="639" t="str">
        <f>HYPERLINK('All products and rates'!T28,'All products and rates'!A28)</f>
        <v>PARKING facilities</v>
      </c>
      <c r="B27" s="4"/>
      <c r="C27" s="1005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  <c r="J27" s="12"/>
      <c r="K27" s="12"/>
    </row>
    <row r="28" spans="1:11" ht="36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1005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  <c r="J28" s="12"/>
      <c r="K28" s="12"/>
    </row>
    <row r="29" spans="1:11" ht="14.65" thickTop="1" x14ac:dyDescent="0.45">
      <c r="A29" s="523"/>
      <c r="B29" s="519"/>
      <c r="C29" s="96" t="s">
        <v>150</v>
      </c>
      <c r="D29" s="84"/>
      <c r="E29" s="71"/>
      <c r="F29" s="71"/>
      <c r="G29" s="72"/>
      <c r="H29" s="73"/>
      <c r="I29" s="70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97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</row>
    <row r="31" spans="1:11" ht="14.65" thickTop="1" x14ac:dyDescent="0.45">
      <c r="A31" s="285" t="str">
        <f>HYPERLINK('All products and rates'!T31,'All products and rates'!A31)</f>
        <v>Neveh Shalom</v>
      </c>
      <c r="B31" s="696" t="str">
        <f>'All products and rates'!B31</f>
        <v>Marquam Hill via TriMet</v>
      </c>
      <c r="C31" s="252" t="str">
        <f>'All products and rates'!I31</f>
        <v>Free</v>
      </c>
      <c r="D31" s="62" t="str">
        <f>'All products and rates'!F31</f>
        <v>Free</v>
      </c>
      <c r="E31" s="246" t="str">
        <f>'All products and rates'!G31</f>
        <v>N/A</v>
      </c>
      <c r="F31" s="247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11" x14ac:dyDescent="0.45">
      <c r="A32" s="284" t="str">
        <f>HYPERLINK('All products and rates'!T32,'All products and rates'!A32)</f>
        <v>After 1pm</v>
      </c>
      <c r="B32" s="695" t="str">
        <f>'All products and rates'!B32</f>
        <v>Various locations</v>
      </c>
      <c r="C32" s="98">
        <f>'All products and rates'!I32</f>
        <v>3</v>
      </c>
      <c r="D32" s="61" t="str">
        <f>'All products and rates'!F32</f>
        <v>N/A</v>
      </c>
      <c r="E32" s="189" t="str">
        <f>'All products and rates'!G32</f>
        <v>N/A</v>
      </c>
      <c r="F32" s="190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12" x14ac:dyDescent="0.45">
      <c r="A33" s="215" t="str">
        <f>HYPERLINK('All products and rates'!T33,'All products and rates'!A33)</f>
        <v>Garage A</v>
      </c>
      <c r="B33" s="999" t="str">
        <f>'All products and rates'!B33</f>
        <v>Marquam Hill</v>
      </c>
      <c r="C33" s="99">
        <f>'All products and rates'!K33</f>
        <v>10</v>
      </c>
      <c r="D33" s="62" t="str">
        <f>'All products and rates'!F33</f>
        <v>N/A</v>
      </c>
      <c r="E33" s="189" t="str">
        <f>'All products and rates'!G33</f>
        <v>N/A</v>
      </c>
      <c r="F33" s="190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12" x14ac:dyDescent="0.45">
      <c r="A34" s="419" t="str">
        <f>HYPERLINK('All products and rates'!T34,'All products and rates'!A34)</f>
        <v>Garage B</v>
      </c>
      <c r="B34" s="1000"/>
      <c r="C34" s="99" t="str">
        <f>'All products and rates'!K34</f>
        <v>N/A</v>
      </c>
      <c r="D34" s="61" t="str">
        <f>'All products and rates'!F34</f>
        <v>N/A</v>
      </c>
      <c r="E34" s="191" t="str">
        <f>'All products and rates'!G34</f>
        <v>N/A</v>
      </c>
      <c r="F34" s="190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12" x14ac:dyDescent="0.45">
      <c r="A35" s="215" t="str">
        <f>HYPERLINK('All products and rates'!T35,'All products and rates'!A35)</f>
        <v>Garage C</v>
      </c>
      <c r="B35" s="1000"/>
      <c r="C35" s="99">
        <f>'All products and rates'!K35</f>
        <v>10</v>
      </c>
      <c r="D35" s="62" t="str">
        <f>'All products and rates'!F35</f>
        <v>N/A</v>
      </c>
      <c r="E35" s="192">
        <f>'All products and rates'!G35</f>
        <v>3</v>
      </c>
      <c r="F35" s="193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12" x14ac:dyDescent="0.45">
      <c r="A36" s="286" t="str">
        <f>HYPERLINK('All products and rates'!T36,'All products and rates'!A36)</f>
        <v>Garage D</v>
      </c>
      <c r="B36" s="1000"/>
      <c r="C36" s="100">
        <f>'All products and rates'!K36</f>
        <v>9</v>
      </c>
      <c r="D36" s="61">
        <f>'All products and rates'!F36</f>
        <v>15</v>
      </c>
      <c r="E36" s="191" t="str">
        <f>'All products and rates'!G36</f>
        <v>N/A</v>
      </c>
      <c r="F36" s="190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12" x14ac:dyDescent="0.45">
      <c r="A37" s="215" t="str">
        <f>HYPERLINK('All products and rates'!T37,'All products and rates'!A37)</f>
        <v>Garage E</v>
      </c>
      <c r="B37" s="1000"/>
      <c r="C37" s="99">
        <f>'All products and rates'!K37</f>
        <v>10</v>
      </c>
      <c r="D37" s="62" t="str">
        <f>'All products and rates'!F37</f>
        <v>N/A</v>
      </c>
      <c r="E37" s="189" t="str">
        <f>'All products and rates'!G37</f>
        <v>N/A</v>
      </c>
      <c r="F37" s="190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12" x14ac:dyDescent="0.45">
      <c r="A38" s="286" t="str">
        <f>HYPERLINK('All products and rates'!T38,'All products and rates'!A38)</f>
        <v>Garage F</v>
      </c>
      <c r="B38" s="1000"/>
      <c r="C38" s="100">
        <f>'All products and rates'!K38</f>
        <v>9</v>
      </c>
      <c r="D38" s="61">
        <f>'All products and rates'!F38</f>
        <v>15</v>
      </c>
      <c r="E38" s="194">
        <f>'All products and rates'!G38</f>
        <v>3</v>
      </c>
      <c r="F38" s="190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12" x14ac:dyDescent="0.45">
      <c r="A39" s="419" t="str">
        <f>HYPERLINK('All products and rates'!T39,'All products and rates'!A39)</f>
        <v>Garage G</v>
      </c>
      <c r="B39" s="1000"/>
      <c r="C39" s="99" t="str">
        <f>'All products and rates'!K39</f>
        <v>N/A</v>
      </c>
      <c r="D39" s="62" t="str">
        <f>'All products and rates'!F39</f>
        <v>N/A</v>
      </c>
      <c r="E39" s="189" t="str">
        <f>'All products and rates'!G39</f>
        <v>N/A</v>
      </c>
      <c r="F39" s="193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12" x14ac:dyDescent="0.45">
      <c r="A40" s="286" t="str">
        <f>HYPERLINK('All products and rates'!T40,'All products and rates'!A40)</f>
        <v>Garage K</v>
      </c>
      <c r="B40" s="1000"/>
      <c r="C40" s="100">
        <f>'All products and rates'!K40</f>
        <v>10</v>
      </c>
      <c r="D40" s="61">
        <f>'All products and rates'!F40</f>
        <v>15</v>
      </c>
      <c r="E40" s="191" t="str">
        <f>'All products and rates'!G40</f>
        <v>N/A</v>
      </c>
      <c r="F40" s="190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12" x14ac:dyDescent="0.45">
      <c r="A41" s="215" t="str">
        <f>HYPERLINK('All products and rates'!T41,'All products and rates'!A41)</f>
        <v>Lot 10</v>
      </c>
      <c r="B41" s="1000"/>
      <c r="C41" s="99">
        <f>'All products and rates'!K41</f>
        <v>10</v>
      </c>
      <c r="D41" s="62">
        <f>'All products and rates'!F41</f>
        <v>15</v>
      </c>
      <c r="E41" s="189" t="str">
        <f>'All products and rates'!G41</f>
        <v>N/A</v>
      </c>
      <c r="F41" s="193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12" x14ac:dyDescent="0.45">
      <c r="A42" s="286" t="str">
        <f>HYPERLINK('All products and rates'!T42,'All products and rates'!A42)</f>
        <v>Lot 20</v>
      </c>
      <c r="B42" s="1000"/>
      <c r="C42" s="100">
        <f>'All products and rates'!K42</f>
        <v>9</v>
      </c>
      <c r="D42" s="61" t="str">
        <f>'All products and rates'!F42</f>
        <v>N/A</v>
      </c>
      <c r="E42" s="191" t="str">
        <f>'All products and rates'!G42</f>
        <v>N/A</v>
      </c>
      <c r="F42" s="190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12" x14ac:dyDescent="0.45">
      <c r="A43" s="215" t="str">
        <f>HYPERLINK('All products and rates'!T43,'All products and rates'!A43)</f>
        <v>Lot 30</v>
      </c>
      <c r="B43" s="1000"/>
      <c r="C43" s="99" t="str">
        <f>'All products and rates'!K43</f>
        <v>N/A</v>
      </c>
      <c r="D43" s="62" t="str">
        <f>'All products and rates'!F43</f>
        <v>N/A</v>
      </c>
      <c r="E43" s="189" t="str">
        <f>'All products and rates'!G43</f>
        <v>N/A</v>
      </c>
      <c r="F43" s="193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  <c r="L43" s="13"/>
    </row>
    <row r="44" spans="1:12" x14ac:dyDescent="0.45">
      <c r="A44" s="286" t="str">
        <f>HYPERLINK('All products and rates'!T44,'All products and rates'!A44)</f>
        <v>Lot 40</v>
      </c>
      <c r="B44" s="1000"/>
      <c r="C44" s="100">
        <f>'All products and rates'!K44</f>
        <v>7</v>
      </c>
      <c r="D44" s="61">
        <f>'All products and rates'!F44</f>
        <v>15</v>
      </c>
      <c r="E44" s="194">
        <f>'All products and rates'!G44</f>
        <v>3</v>
      </c>
      <c r="F44" s="195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</row>
    <row r="45" spans="1:12" x14ac:dyDescent="0.45">
      <c r="A45" s="215" t="str">
        <f>HYPERLINK('All products and rates'!T45,'All products and rates'!A45)</f>
        <v>Lot 50</v>
      </c>
      <c r="B45" s="1000"/>
      <c r="C45" s="99">
        <f>'All products and rates'!K45</f>
        <v>7</v>
      </c>
      <c r="D45" s="62" t="str">
        <f>'All products and rates'!F45</f>
        <v>N/A</v>
      </c>
      <c r="E45" s="189" t="str">
        <f>'All products and rates'!G45</f>
        <v>N/A</v>
      </c>
      <c r="F45" s="193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12" x14ac:dyDescent="0.45">
      <c r="A46" s="286" t="str">
        <f>HYPERLINK('All products and rates'!T46,'All products and rates'!A46)</f>
        <v>Lot 60</v>
      </c>
      <c r="B46" s="1000"/>
      <c r="C46" s="100">
        <f>'All products and rates'!K46</f>
        <v>7</v>
      </c>
      <c r="D46" s="61" t="str">
        <f>'All products and rates'!F46</f>
        <v>N/A</v>
      </c>
      <c r="E46" s="191" t="str">
        <f>'All products and rates'!G46</f>
        <v>N/A</v>
      </c>
      <c r="F46" s="190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12" x14ac:dyDescent="0.45">
      <c r="A47" s="215" t="str">
        <f>HYPERLINK('All products and rates'!T47,'All products and rates'!A47)</f>
        <v>Lot 70</v>
      </c>
      <c r="B47" s="1000"/>
      <c r="C47" s="99">
        <f>'All products and rates'!K47</f>
        <v>7</v>
      </c>
      <c r="D47" s="62" t="str">
        <f>'All products and rates'!F47</f>
        <v>N/A</v>
      </c>
      <c r="E47" s="189" t="str">
        <f>'All products and rates'!G47</f>
        <v>N/A</v>
      </c>
      <c r="F47" s="193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1001"/>
      <c r="C48" s="347">
        <f>'All products and rates'!K48</f>
        <v>5</v>
      </c>
      <c r="D48" s="314">
        <f>'All products and rates'!F48</f>
        <v>15</v>
      </c>
      <c r="E48" s="315" t="str">
        <f>'All products and rates'!G48</f>
        <v>N/A</v>
      </c>
      <c r="F48" s="316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35" t="str">
        <f>HYPERLINK('All products and rates'!T49,'All products and rates'!A49)</f>
        <v>3030 Moody Lot</v>
      </c>
      <c r="B49" s="1002" t="str">
        <f>'All products and rates'!B49</f>
        <v>South Waterfront</v>
      </c>
      <c r="C49" s="348">
        <f>'All products and rates'!K49</f>
        <v>7.5</v>
      </c>
      <c r="D49" s="337">
        <f>'All products and rates'!F49</f>
        <v>12</v>
      </c>
      <c r="E49" s="338">
        <f>'All products and rates'!G49</f>
        <v>3</v>
      </c>
      <c r="F49" s="339">
        <f>'All products and rates'!H49</f>
        <v>15</v>
      </c>
      <c r="G49" s="337" t="str">
        <f>'All products and rates'!P49</f>
        <v>N/A</v>
      </c>
      <c r="H49" s="339" t="str">
        <f>'All products and rates'!Q49</f>
        <v>N/A</v>
      </c>
      <c r="I49" s="340" t="s">
        <v>6</v>
      </c>
    </row>
    <row r="50" spans="1:9" x14ac:dyDescent="0.45">
      <c r="A50" s="216" t="str">
        <f>HYPERLINK('All products and rates'!T50,'All products and rates'!A50)</f>
        <v>3420 Macadam</v>
      </c>
      <c r="B50" s="1000"/>
      <c r="C50" s="102">
        <f>'All products and rates'!K50</f>
        <v>7.5</v>
      </c>
      <c r="D50" s="165" t="str">
        <f>'All products and rates'!F50</f>
        <v>N/A</v>
      </c>
      <c r="E50" s="173" t="str">
        <f>'All products and rates'!G50</f>
        <v>N/A</v>
      </c>
      <c r="F50" s="177" t="str">
        <f>'All products and rates'!H50</f>
        <v>N/A</v>
      </c>
      <c r="G50" s="167" t="str">
        <f>'All products and rates'!P50</f>
        <v>N/A</v>
      </c>
      <c r="H50" s="180" t="str">
        <f>'All products and rates'!Q50</f>
        <v>N/A</v>
      </c>
      <c r="I50" s="178" t="s">
        <v>6</v>
      </c>
    </row>
    <row r="51" spans="1:9" hidden="1" x14ac:dyDescent="0.45">
      <c r="A51" s="216" t="str">
        <f>HYPERLINK('All products and rates'!T51,'All products and rates'!A51)</f>
        <v>Bancroft Lot</v>
      </c>
      <c r="B51" s="1000"/>
      <c r="C51" s="102">
        <f>'All products and rates'!K51</f>
        <v>6.5</v>
      </c>
      <c r="D51" s="62" t="str">
        <f>'All products and rates'!F51</f>
        <v>N/A</v>
      </c>
      <c r="E51" s="192" t="str">
        <f>'All products and rates'!G51</f>
        <v>N/A</v>
      </c>
      <c r="F51" s="196" t="str">
        <f>'All products and rates'!H51</f>
        <v>N/A</v>
      </c>
      <c r="G51" s="182" t="str">
        <f>'All products and rates'!P51</f>
        <v>N/A</v>
      </c>
      <c r="H51" s="185" t="str">
        <f>'All products and rates'!Q51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1000"/>
      <c r="C52" s="99" t="str">
        <f>'All products and rates'!K54</f>
        <v>N/A</v>
      </c>
      <c r="D52" s="62" t="str">
        <f>'All products and rates'!F54</f>
        <v>N/A</v>
      </c>
      <c r="E52" s="192">
        <f>'All products and rates'!G54</f>
        <v>4</v>
      </c>
      <c r="F52" s="196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1000"/>
      <c r="C53" s="102">
        <f>'All products and rates'!K55</f>
        <v>7.5</v>
      </c>
      <c r="D53" s="61" t="str">
        <f>'All products and rates'!F55</f>
        <v>N/A</v>
      </c>
      <c r="E53" s="194">
        <f>'All products and rates'!G55</f>
        <v>3</v>
      </c>
      <c r="F53" s="195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1000"/>
      <c r="C54" s="101">
        <f>'All products and rates'!K56</f>
        <v>7.5</v>
      </c>
      <c r="D54" s="62" t="str">
        <f>'All products and rates'!F56</f>
        <v>N/A</v>
      </c>
      <c r="E54" s="192">
        <f>'All products and rates'!G56</f>
        <v>3</v>
      </c>
      <c r="F54" s="196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1000"/>
      <c r="C55" s="99" t="str">
        <f>'All products and rates'!I57</f>
        <v>N/A</v>
      </c>
      <c r="D55" s="61" t="str">
        <f>'All products and rates'!F57</f>
        <v>N/A</v>
      </c>
      <c r="E55" s="172" t="str">
        <f>'All products and rates'!G57</f>
        <v>N/A</v>
      </c>
      <c r="F55" s="190" t="s">
        <v>257</v>
      </c>
      <c r="G55" s="168" t="str">
        <f>'All products and rates'!P57</f>
        <v>N/A</v>
      </c>
      <c r="H55" s="181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1000"/>
      <c r="C56" s="102">
        <f>'All products and rates'!K58</f>
        <v>7.5</v>
      </c>
      <c r="D56" s="62" t="str">
        <f>'All products and rates'!F58</f>
        <v>N/A</v>
      </c>
      <c r="E56" s="194">
        <f>'All products and rates'!G58</f>
        <v>3</v>
      </c>
      <c r="F56" s="195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1000"/>
      <c r="C57" s="101">
        <f>'All products and rates'!K59</f>
        <v>7.5</v>
      </c>
      <c r="D57" s="61" t="str">
        <f>'All products and rates'!F59</f>
        <v>N/A</v>
      </c>
      <c r="E57" s="192">
        <f>'All products and rates'!G59</f>
        <v>3</v>
      </c>
      <c r="F57" s="196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1000"/>
      <c r="C58" s="102">
        <f>'All products and rates'!K60</f>
        <v>6.5</v>
      </c>
      <c r="D58" s="61">
        <f>'All products and rates'!F60</f>
        <v>12</v>
      </c>
      <c r="E58" s="194">
        <f>'All products and rates'!G60</f>
        <v>3</v>
      </c>
      <c r="F58" s="190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84" t="str">
        <f>HYPERLINK('All products and rates'!T61,'All products and rates'!A61)</f>
        <v>Whitaker Parking Lot</v>
      </c>
      <c r="B59" s="1001"/>
      <c r="C59" s="486" t="str">
        <f>'All products and rates'!K61</f>
        <v>$8.50 </v>
      </c>
      <c r="D59" s="341" t="str">
        <f>'All products and rates'!F61</f>
        <v>N/A</v>
      </c>
      <c r="E59" s="342" t="str">
        <f>'All products and rates'!G61</f>
        <v>N/A</v>
      </c>
      <c r="F59" s="343" t="str">
        <f>'All products and rates'!H61</f>
        <v>N/A</v>
      </c>
      <c r="G59" s="344" t="str">
        <f>'All products and rates'!P61</f>
        <v>N/A</v>
      </c>
      <c r="H59" s="345" t="str">
        <f>'All products and rates'!Q61</f>
        <v>N/A</v>
      </c>
      <c r="I59" s="346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1002" t="str">
        <f>'All products and rates'!B62</f>
        <v>Off Campus</v>
      </c>
      <c r="C60" s="252" t="str">
        <f>'All products and rates'!K62</f>
        <v>N/A</v>
      </c>
      <c r="D60" s="62" t="str">
        <f>'All products and rates'!F62</f>
        <v>N/A</v>
      </c>
      <c r="E60" s="189" t="str">
        <f>'All products and rates'!G62</f>
        <v>N/A</v>
      </c>
      <c r="F60" s="193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1000"/>
      <c r="C61" s="99" t="str">
        <f>'All products and rates'!K64</f>
        <v>N/A</v>
      </c>
      <c r="D61" s="61" t="str">
        <f>'All products and rates'!F64</f>
        <v>N/A</v>
      </c>
      <c r="E61" s="189" t="str">
        <f>'All products and rates'!G64</f>
        <v>non-OHSU</v>
      </c>
      <c r="F61" s="190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1003"/>
      <c r="C62" s="487">
        <f>'All products and rates'!K65</f>
        <v>5</v>
      </c>
      <c r="D62" s="481">
        <f>'All products and rates'!F65</f>
        <v>9.5</v>
      </c>
      <c r="E62" s="194">
        <f>'All products and rates'!G65</f>
        <v>2</v>
      </c>
      <c r="F62" s="483">
        <f>'All products and rates'!H65</f>
        <v>9</v>
      </c>
      <c r="G62" s="182" t="str">
        <f>'All products and rates'!P65</f>
        <v>N/A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49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964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965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</sheetData>
  <sheetProtection algorithmName="SHA-512" hashValue="pv0FjpBF1I7CJ14+Lu5f5X/vhGGmEkMiMq5FRgLE/j/MzBuqZ40BR9FPRpt7YUtQvqokLJ59ykBivykM6dut1g==" saltValue="9c96LaMQUyHu60JOrqu7zA==" spinCount="100000" sheet="1" sort="0" autoFilter="0"/>
  <mergeCells count="10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</mergeCells>
  <conditionalFormatting sqref="C31:I62">
    <cfRule type="containsText" dxfId="26" priority="1" operator="containsText" text="N/A">
      <formula>NOT(ISERROR(SEARCH("N/A",C31)))</formula>
    </cfRule>
  </conditionalFormatting>
  <hyperlinks>
    <hyperlink ref="C27:C28" r:id="rId1" display="Wage Based Reservations" xr:uid="{C5A4B8F6-896D-4B8A-AC1F-3B8687F613E4}"/>
  </hyperlinks>
  <pageMargins left="0.25" right="0.25" top="0.44791666666666669" bottom="0.75" header="0.3" footer="0.3"/>
  <pageSetup scale="52" orientation="landscape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5"/>
  <sheetViews>
    <sheetView showGridLines="0" showRowColHeaders="0" zoomScaleNormal="100" zoomScalePageLayoutView="50" workbookViewId="0">
      <selection activeCell="I79" sqref="I79"/>
    </sheetView>
  </sheetViews>
  <sheetFormatPr defaultRowHeight="14.25" x14ac:dyDescent="0.45"/>
  <cols>
    <col min="1" max="1" width="35.73046875" customWidth="1"/>
    <col min="2" max="2" width="23" customWidth="1"/>
    <col min="3" max="3" width="17.46484375" customWidth="1"/>
    <col min="4" max="4" width="17.19921875" customWidth="1"/>
    <col min="5" max="5" width="10.265625" customWidth="1"/>
    <col min="6" max="6" width="19.59765625" customWidth="1"/>
    <col min="7" max="7" width="13.19921875" customWidth="1"/>
    <col min="8" max="8" width="11.06640625" customWidth="1"/>
    <col min="9" max="9" width="14.9296875" customWidth="1"/>
    <col min="11" max="11" width="9.06640625" customWidth="1"/>
    <col min="12" max="12" width="14.33203125" customWidth="1"/>
    <col min="15" max="15" width="13.33203125" customWidth="1"/>
  </cols>
  <sheetData>
    <row r="1" spans="1:11" ht="29.25" customHeight="1" x14ac:dyDescent="1">
      <c r="A1" s="1013" t="s">
        <v>151</v>
      </c>
      <c r="B1" s="1013"/>
      <c r="C1" s="1013"/>
      <c r="D1" s="1013"/>
      <c r="E1" s="1013"/>
      <c r="F1" s="1013"/>
      <c r="G1" s="1013"/>
      <c r="H1" s="1013"/>
      <c r="I1" s="1013"/>
    </row>
    <row r="2" spans="1:11" ht="21.75" customHeight="1" x14ac:dyDescent="1">
      <c r="A2" s="539" t="str">
        <f>'All products and rates'!A2</f>
        <v>Updated:</v>
      </c>
      <c r="B2" s="540">
        <f ca="1">TODAY()</f>
        <v>45755</v>
      </c>
      <c r="C2" s="78"/>
      <c r="D2" s="78"/>
      <c r="E2" s="78"/>
      <c r="F2" s="78" t="str">
        <f>'All products and rates'!L29</f>
        <v>$81,000 - $103,349</v>
      </c>
      <c r="G2" s="78"/>
      <c r="H2" s="78"/>
      <c r="I2" s="78"/>
      <c r="J2" s="14"/>
      <c r="K2" s="14"/>
    </row>
    <row r="3" spans="1:11" x14ac:dyDescent="0.45">
      <c r="G3" s="79"/>
      <c r="H3" s="79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79"/>
    </row>
    <row r="5" spans="1:11" ht="27" customHeight="1" x14ac:dyDescent="0.75">
      <c r="A5" s="8" t="str">
        <f>'All products and rates'!A5</f>
        <v>BIKE AND WALK</v>
      </c>
      <c r="B5" s="573" t="str">
        <f>'All products and rates'!B5</f>
        <v>Where to acquire</v>
      </c>
      <c r="C5" s="573" t="str">
        <f>'All products and rates'!D5</f>
        <v>Eligibility</v>
      </c>
      <c r="D5" s="573"/>
      <c r="E5" s="573" t="str">
        <f>'All products and rates'!F5</f>
        <v>Rate</v>
      </c>
      <c r="F5" s="573"/>
      <c r="G5" s="573" t="str">
        <f>'All products and rates'!J5</f>
        <v>Description</v>
      </c>
      <c r="H5" s="7"/>
      <c r="I5" s="7"/>
      <c r="J5" s="664"/>
    </row>
    <row r="6" spans="1:11" x14ac:dyDescent="0.45">
      <c r="A6" s="284" t="str">
        <f>HYPERLINK('All products and rates'!$T6,'All products and rates'!A6)</f>
        <v>Bike Valet</v>
      </c>
      <c r="B6" s="660" t="str">
        <f>HYPERLINK('All products and rates'!$T6,'All products and rates'!B6)</f>
        <v>Go By Bike</v>
      </c>
      <c r="C6" s="569" t="str">
        <f>'All products and rates'!D6</f>
        <v>General public</v>
      </c>
      <c r="D6" s="567"/>
      <c r="E6" s="571" t="str">
        <f>'All products and rates'!F6</f>
        <v>free</v>
      </c>
      <c r="F6" s="567"/>
      <c r="G6" s="569" t="str">
        <f>'All products and rates'!J6</f>
        <v>Weekdays 5:30am-9:30pm at South Waterfront tram terminal</v>
      </c>
      <c r="H6" s="567"/>
      <c r="I6" s="567"/>
      <c r="J6" s="664"/>
    </row>
    <row r="7" spans="1:11" x14ac:dyDescent="0.45">
      <c r="A7" s="285" t="str">
        <f>HYPERLINK('All products and rates'!T7,'All products and rates'!A7)</f>
        <v>Cash incentive to walk</v>
      </c>
      <c r="B7" s="661" t="str">
        <f>HYPERLINK('All products and rates'!$T7,'All products and rates'!B7)</f>
        <v>MyCommute</v>
      </c>
      <c r="C7" s="657" t="str">
        <f>'All products and rates'!D7</f>
        <v>OHSU members at eligible OHSU sites</v>
      </c>
      <c r="D7" s="580"/>
      <c r="E7" s="652">
        <f>'All products and rates'!F7</f>
        <v>1.5</v>
      </c>
      <c r="F7" s="580" t="str">
        <f>'All products and rates'!G7</f>
        <v>incentive per weekday</v>
      </c>
      <c r="G7" s="657" t="str">
        <f>'All products and rates'!J7</f>
        <v>Log eligible inbound weekday trips on MyCommute</v>
      </c>
      <c r="H7" s="580"/>
      <c r="I7" s="580"/>
      <c r="J7" s="664"/>
    </row>
    <row r="8" spans="1:11" x14ac:dyDescent="0.45">
      <c r="A8" s="474" t="str">
        <f>HYPERLINK('All products and rates'!T8,'All products and rates'!A8)</f>
        <v>Cash incentive to bike or scooter</v>
      </c>
      <c r="B8" s="662" t="str">
        <f>HYPERLINK('All products and rates'!$T8,'All products and rates'!B8)</f>
        <v>MyCommute</v>
      </c>
      <c r="C8" s="569" t="str">
        <f>'All products and rates'!D8</f>
        <v>OHSU members at eligible OHSU sites</v>
      </c>
      <c r="D8" s="567"/>
      <c r="E8" s="653">
        <f>'All products and rates'!F8</f>
        <v>3</v>
      </c>
      <c r="F8" s="567" t="str">
        <f>'All products and rates'!G8</f>
        <v>incentive per weekday</v>
      </c>
      <c r="G8" s="569" t="str">
        <f>'All products and rates'!J8</f>
        <v>Log eligible inbound weekday trips on MyCommute</v>
      </c>
      <c r="H8" s="567"/>
      <c r="I8" s="567"/>
      <c r="J8" s="664"/>
    </row>
    <row r="9" spans="1:11" x14ac:dyDescent="0.45">
      <c r="A9" s="285" t="str">
        <f>HYPERLINK('All products and rates'!T9,'All products and rates'!A9)</f>
        <v>Facility: Marquam Hill</v>
      </c>
      <c r="B9" s="661" t="str">
        <f>HYPERLINK('All products and rates'!$T9,'All products and rates'!B9)</f>
        <v>ohsu.edu/bike</v>
      </c>
      <c r="C9" s="657" t="str">
        <f>'All products and rates'!D9</f>
        <v>OHSU badge and active permit</v>
      </c>
      <c r="D9" s="580"/>
      <c r="E9" s="654" t="str">
        <f>'All products and rates'!F9</f>
        <v>free</v>
      </c>
      <c r="F9" s="580" t="str">
        <f>'All products and rates'!G9</f>
        <v>with permit</v>
      </c>
      <c r="G9" s="657" t="str">
        <f>'All products and rates'!J9</f>
        <v>Badge-access bike parking</v>
      </c>
      <c r="H9" s="580"/>
      <c r="I9" s="580"/>
      <c r="J9" s="664"/>
    </row>
    <row r="10" spans="1:11" x14ac:dyDescent="0.45">
      <c r="A10" s="474" t="str">
        <f>HYPERLINK('All products and rates'!T10,'All products and rates'!A10)</f>
        <v>Facility: South Waterfront</v>
      </c>
      <c r="B10" s="662" t="str">
        <f>HYPERLINK('All products and rates'!$T10,'All products and rates'!B10)</f>
        <v>ohsu.edu/bike</v>
      </c>
      <c r="C10" s="569" t="str">
        <f>'All products and rates'!D10</f>
        <v>OHSU badge and active permit</v>
      </c>
      <c r="D10" s="567"/>
      <c r="E10" s="655">
        <f>'All products and rates'!F10</f>
        <v>2.31</v>
      </c>
      <c r="F10" s="567" t="str">
        <f>'All products and rates'!G10</f>
        <v>cost per pay period</v>
      </c>
      <c r="G10" s="569" t="str">
        <f>'All products and rates'!J10</f>
        <v>Badge-access bike parking, shower, towel, locker</v>
      </c>
      <c r="H10" s="567"/>
      <c r="I10" s="567"/>
      <c r="J10" s="664"/>
    </row>
    <row r="11" spans="1:11" x14ac:dyDescent="0.45">
      <c r="A11" s="285" t="str">
        <f>HYPERLINK('All products and rates'!T11,'All products and rates'!A11)</f>
        <v>Loaner Bike</v>
      </c>
      <c r="B11" s="661" t="str">
        <f>HYPERLINK('All products and rates'!$T11,'All products and rates'!B11)</f>
        <v>Go By Bike</v>
      </c>
      <c r="C11" s="657" t="str">
        <f>'All products and rates'!D11</f>
        <v>OHSU email and waitlist call off</v>
      </c>
      <c r="D11" s="580"/>
      <c r="E11" s="654" t="str">
        <f>'All products and rates'!F11</f>
        <v>free</v>
      </c>
      <c r="F11" s="580" t="str">
        <f>'All products and rates'!G11</f>
        <v>30 day loan</v>
      </c>
      <c r="G11" s="657" t="str">
        <f>'All products and rates'!J11</f>
        <v>Loaner bike, equipment and voucher</v>
      </c>
      <c r="H11" s="580"/>
      <c r="I11" s="580"/>
      <c r="J11" s="664"/>
    </row>
    <row r="12" spans="1:11" x14ac:dyDescent="0.45">
      <c r="A12" s="474" t="str">
        <f>HYPERLINK('All products and rates'!T12,'All products and rates'!A12)</f>
        <v>Loaner E-Bike</v>
      </c>
      <c r="B12" s="662" t="str">
        <f>HYPERLINK('All products and rates'!$T12,'All products and rates'!B12)</f>
        <v>Go By Bike</v>
      </c>
      <c r="C12" s="569" t="str">
        <f>'All products and rates'!D12</f>
        <v>OHSU email and waitlist call off</v>
      </c>
      <c r="D12" s="567"/>
      <c r="E12" s="571" t="str">
        <f>'All products and rates'!F12</f>
        <v>free</v>
      </c>
      <c r="F12" s="567" t="str">
        <f>'All products and rates'!G12</f>
        <v>14 day loan</v>
      </c>
      <c r="G12" s="569" t="str">
        <f>'All products and rates'!J12</f>
        <v>Loaner e-bike, equipment and voucher</v>
      </c>
      <c r="H12" s="567"/>
      <c r="I12" s="567"/>
      <c r="J12" s="664"/>
    </row>
    <row r="13" spans="1:11" x14ac:dyDescent="0.45">
      <c r="A13" s="285" t="str">
        <f>HYPERLINK('All products and rates'!T13,'All products and rates'!A13)</f>
        <v>Subsidy: Bike</v>
      </c>
      <c r="B13" s="661" t="str">
        <f>HYPERLINK('All products and rates'!$T13,'All products and rates'!B13)</f>
        <v>customer service</v>
      </c>
      <c r="C13" s="657" t="str">
        <f>'All products and rates'!D13</f>
        <v>OHSU email and eligible purchase at partner shops</v>
      </c>
      <c r="D13" s="580"/>
      <c r="E13" s="642">
        <f>'All products and rates'!F13</f>
        <v>100</v>
      </c>
      <c r="F13" s="580" t="str">
        <f>'All products and rates'!G13</f>
        <v>one time voucher</v>
      </c>
      <c r="G13" s="657" t="str">
        <f>'All products and rates'!J13</f>
        <v xml:space="preserve">For purchase of a bike for an member's OHSU commute </v>
      </c>
      <c r="H13" s="580"/>
      <c r="I13" s="580"/>
      <c r="J13" s="664"/>
    </row>
    <row r="14" spans="1:11" x14ac:dyDescent="0.45">
      <c r="A14" s="474" t="str">
        <f>HYPERLINK('All products and rates'!T14,'All products and rates'!A14)</f>
        <v>Subsidy: E-Bike</v>
      </c>
      <c r="B14" s="662" t="str">
        <f>HYPERLINK('All products and rates'!$T14,'All products and rates'!B14)</f>
        <v>customer service</v>
      </c>
      <c r="C14" s="569" t="str">
        <f>'All products and rates'!D14</f>
        <v>OHSU email and eligible purchase at partner shops</v>
      </c>
      <c r="D14" s="567"/>
      <c r="E14" s="656">
        <f>'All products and rates'!F14</f>
        <v>200</v>
      </c>
      <c r="F14" s="567" t="str">
        <f>'All products and rates'!G14</f>
        <v>one time voucher</v>
      </c>
      <c r="G14" s="569" t="str">
        <f>'All products and rates'!J14</f>
        <v xml:space="preserve">For purchase of an e- bike for an member's OHSU commute </v>
      </c>
      <c r="H14" s="567"/>
      <c r="I14" s="567"/>
      <c r="J14" s="664"/>
    </row>
    <row r="15" spans="1:11" ht="26.25" customHeight="1" x14ac:dyDescent="0.75">
      <c r="A15" s="9" t="str">
        <f>'All products and rates'!A15</f>
        <v>PUBLIC TRANSIT</v>
      </c>
      <c r="B15" s="574" t="str">
        <f>'All products and rates'!B15</f>
        <v>Where to acquire</v>
      </c>
      <c r="C15" s="574" t="str">
        <f>'All products and rates'!D15</f>
        <v>Eligibility</v>
      </c>
      <c r="D15" s="574"/>
      <c r="E15" s="574" t="str">
        <f>'All products and rates'!F15</f>
        <v>Rate</v>
      </c>
      <c r="F15" s="574"/>
      <c r="G15" s="574" t="str">
        <f>'All products and rates'!J15</f>
        <v>Description</v>
      </c>
      <c r="H15" s="6"/>
      <c r="I15" s="9"/>
      <c r="J15" s="664"/>
    </row>
    <row r="16" spans="1:11" x14ac:dyDescent="0.45">
      <c r="A16" s="228" t="str">
        <f>HYPERLINK('All products and rates'!T16,'All products and rates'!A16)</f>
        <v>Cash incentive to ride transit</v>
      </c>
      <c r="B16" s="661" t="str">
        <f>HYPERLINK('All products and rates'!$T16,'All products and rates'!B16)</f>
        <v>MyCommute</v>
      </c>
      <c r="C16" s="566" t="str">
        <f>'All products and rates'!D16</f>
        <v>OHSU members at eligible OHSU sites</v>
      </c>
      <c r="D16" s="553"/>
      <c r="E16" s="645">
        <f>'All products and rates'!F16</f>
        <v>1.5</v>
      </c>
      <c r="F16" s="549" t="str">
        <f>'All products and rates'!G16</f>
        <v>incentive per weekday</v>
      </c>
      <c r="G16" s="551" t="str">
        <f>'All products and rates'!J16</f>
        <v>Log eligible inbound weekday trips on MyCommute</v>
      </c>
      <c r="H16" s="550"/>
      <c r="I16" s="549"/>
      <c r="J16" s="664"/>
    </row>
    <row r="17" spans="1:11" x14ac:dyDescent="0.45">
      <c r="A17" s="48" t="str">
        <f>HYPERLINK('All products and rates'!T17,'All products and rates'!A17)</f>
        <v>C-Tran Express Hop</v>
      </c>
      <c r="B17" s="660" t="str">
        <f>HYPERLINK('All products and rates'!$T17,'All products and rates'!B17)</f>
        <v>customer service</v>
      </c>
      <c r="C17" s="568" t="str">
        <f>'All products and rates'!D17</f>
        <v>OHSU badge</v>
      </c>
      <c r="D17" s="554"/>
      <c r="E17" s="646">
        <f>'All products and rates'!F17</f>
        <v>385</v>
      </c>
      <c r="F17" s="554" t="str">
        <f>'All products and rates'!G17</f>
        <v>cost per transit year</v>
      </c>
      <c r="G17" s="556" t="str">
        <f>'All products and rates'!J17</f>
        <v>Vancouver to Portland rush hour transit service</v>
      </c>
      <c r="H17" s="548"/>
      <c r="I17" s="554"/>
      <c r="J17" s="664"/>
    </row>
    <row r="18" spans="1:11" x14ac:dyDescent="0.45">
      <c r="A18" s="49" t="str">
        <f>HYPERLINK('All products and rates'!T18,'All products and rates'!A18)</f>
        <v>Portland Aerial Tram</v>
      </c>
      <c r="B18" s="661" t="str">
        <f>HYPERLINK('All products and rates'!$T18,'All products and rates'!B18)</f>
        <v>onsite</v>
      </c>
      <c r="C18" s="559" t="str">
        <f>'All products and rates'!D18</f>
        <v>OHSU badge or patient pass</v>
      </c>
      <c r="D18" s="558"/>
      <c r="E18" s="647" t="str">
        <f>'All products and rates'!F18</f>
        <v>free</v>
      </c>
      <c r="F18" s="558" t="str">
        <f>'All products and rates'!G18</f>
        <v>OHSU badge is fare</v>
      </c>
      <c r="G18" s="559" t="str">
        <f>'All products and rates'!J18</f>
        <v>Connects Marquam Hill, South Waterfront</v>
      </c>
      <c r="H18" s="558"/>
      <c r="I18" s="558"/>
      <c r="J18" s="664"/>
    </row>
    <row r="19" spans="1:11" x14ac:dyDescent="0.45">
      <c r="A19" s="50" t="str">
        <f>HYPERLINK('All products and rates'!T19,'All products and rates'!A19)</f>
        <v>Portland Streetcar</v>
      </c>
      <c r="B19" s="660" t="str">
        <f>HYPERLINK('All products and rates'!$T19,'All products and rates'!B19)</f>
        <v>customer service</v>
      </c>
      <c r="C19" s="561" t="str">
        <f>'All products and rates'!D19</f>
        <v>OHSU badge</v>
      </c>
      <c r="D19" s="230"/>
      <c r="E19" s="648" t="str">
        <f>'All products and rates'!F19</f>
        <v>free</v>
      </c>
      <c r="F19" s="230" t="str">
        <f>'All products and rates'!G19</f>
        <v>OHSU badge is fare</v>
      </c>
      <c r="G19" s="561" t="str">
        <f>'All products and rates'!J19</f>
        <v>Unlimited trips on central Portland transit service</v>
      </c>
      <c r="H19" s="230"/>
      <c r="I19" s="230"/>
      <c r="J19" s="664"/>
    </row>
    <row r="20" spans="1:11" x14ac:dyDescent="0.45">
      <c r="A20" s="49" t="str">
        <f>HYPERLINK('All products and rates'!T20,'All products and rates'!A20)</f>
        <v>TriMet Hop</v>
      </c>
      <c r="B20" s="661" t="str">
        <f>HYPERLINK('All products and rates'!$T20,'All products and rates'!B20)</f>
        <v>customer service</v>
      </c>
      <c r="C20" s="559" t="str">
        <f>'All products and rates'!D20</f>
        <v>OHSU badge</v>
      </c>
      <c r="D20" s="558"/>
      <c r="E20" s="649">
        <f>'All products and rates'!F20</f>
        <v>50</v>
      </c>
      <c r="F20" s="558" t="str">
        <f>'All products and rates'!G20</f>
        <v>per transit year</v>
      </c>
      <c r="G20" s="559" t="str">
        <f>'All products and rates'!J20</f>
        <v>Unlimited trips on regional transit service</v>
      </c>
      <c r="H20" s="558"/>
      <c r="I20" s="558"/>
      <c r="J20" s="664"/>
    </row>
    <row r="21" spans="1:11" x14ac:dyDescent="0.45">
      <c r="A21" s="50" t="str">
        <f>HYPERLINK('All products and rates'!T21,'All products and rates'!A21)</f>
        <v>TriMet Hop: ONA, AFSCME, UA, GRU</v>
      </c>
      <c r="B21" s="660" t="str">
        <f>HYPERLINK('All products and rates'!$T21,'All products and rates'!B21)</f>
        <v>customer service</v>
      </c>
      <c r="C21" s="561" t="str">
        <f>'All products and rates'!D21</f>
        <v>OHSU badge</v>
      </c>
      <c r="D21" s="230"/>
      <c r="E21" s="650">
        <f>'All products and rates'!F21</f>
        <v>25</v>
      </c>
      <c r="F21" s="230" t="str">
        <f>'All products and rates'!G21</f>
        <v>per transit year</v>
      </c>
      <c r="G21" s="561" t="str">
        <f>'All products and rates'!J21</f>
        <v>Unlimited trips on regional transit service</v>
      </c>
      <c r="H21" s="230"/>
      <c r="I21" s="230"/>
      <c r="J21" s="664"/>
    </row>
    <row r="22" spans="1:11" x14ac:dyDescent="0.45">
      <c r="A22" s="51" t="str">
        <f>HYPERLINK('All products and rates'!T22,'All products and rates'!A22)</f>
        <v>TriMet Hop: Medical Assistant</v>
      </c>
      <c r="B22" s="661" t="str">
        <f>HYPERLINK('All products and rates'!$T22,'All products and rates'!B22)</f>
        <v>customer service</v>
      </c>
      <c r="C22" s="564" t="str">
        <f>'All products and rates'!D22</f>
        <v>Medical Assistant</v>
      </c>
      <c r="D22" s="563"/>
      <c r="E22" s="651" t="str">
        <f>'All products and rates'!F22</f>
        <v>free</v>
      </c>
      <c r="F22" s="563" t="str">
        <f>'All products and rates'!G22</f>
        <v>billed to dept</v>
      </c>
      <c r="G22" s="564" t="str">
        <f>'All products and rates'!J22</f>
        <v>Unlimited trips on regional transit service</v>
      </c>
      <c r="H22" s="563"/>
      <c r="I22" s="563"/>
      <c r="J22" s="664"/>
    </row>
    <row r="23" spans="1:11" ht="25.5" x14ac:dyDescent="0.75">
      <c r="A23" s="10" t="str">
        <f>'All products and rates'!A23</f>
        <v>RIDES</v>
      </c>
      <c r="B23" s="575" t="str">
        <f>'All products and rates'!B23</f>
        <v>Where to acquire</v>
      </c>
      <c r="C23" s="575" t="str">
        <f>'All products and rates'!D23</f>
        <v>Eligibility</v>
      </c>
      <c r="D23" s="575"/>
      <c r="E23" s="575" t="str">
        <f>'All products and rates'!F23</f>
        <v>Rate</v>
      </c>
      <c r="F23" s="575"/>
      <c r="G23" s="575" t="str">
        <f>'All products and rates'!J23</f>
        <v>Description</v>
      </c>
      <c r="H23" s="575"/>
      <c r="I23" s="5"/>
      <c r="J23" s="664"/>
    </row>
    <row r="24" spans="1:11" x14ac:dyDescent="0.45">
      <c r="A24" s="285" t="str">
        <f>HYPERLINK('All products and rates'!T24,'All products and rates'!A24)</f>
        <v>OHSU Carpool app</v>
      </c>
      <c r="B24" s="661" t="str">
        <f>HYPERLINK('All products and rates'!$T24,'All products and rates'!B24)</f>
        <v>ohsu.edu/carpool</v>
      </c>
      <c r="C24" s="657" t="str">
        <f>'All products and rates'!D24</f>
        <v>Rides completed via OHSU Carpool app</v>
      </c>
      <c r="D24" s="580"/>
      <c r="E24" s="642">
        <f>'All products and rates'!F24</f>
        <v>3</v>
      </c>
      <c r="F24" s="580" t="str">
        <f>'All products and rates'!G24</f>
        <v>incentive to drive; free to ride</v>
      </c>
      <c r="G24" s="657" t="str">
        <f>'All products and rates'!J24</f>
        <v>Match with rides via app</v>
      </c>
      <c r="H24" s="580"/>
      <c r="I24" s="580"/>
      <c r="J24" s="664"/>
    </row>
    <row r="25" spans="1:11" x14ac:dyDescent="0.45">
      <c r="A25" s="284" t="str">
        <f>HYPERLINK('All products and rates'!T25,'All products and rates'!A25)</f>
        <v>Guaranteed Ride Home</v>
      </c>
      <c r="B25" s="660" t="str">
        <f>HYPERLINK('All products and rates'!$T25,'All products and rates'!B25)</f>
        <v>MyCommute</v>
      </c>
      <c r="C25" s="658" t="str">
        <f>'All products and rates'!D25</f>
        <v>MyCommute member</v>
      </c>
      <c r="D25" s="567"/>
      <c r="E25" s="643" t="str">
        <f>'All products and rates'!F25</f>
        <v>free</v>
      </c>
      <c r="F25" s="567" t="str">
        <f>'All products and rates'!G25</f>
        <v>3 rides per year</v>
      </c>
      <c r="G25" s="569" t="str">
        <f>'All products and rates'!J25</f>
        <v>Ride from work due to personal emergency.</v>
      </c>
      <c r="H25" s="567"/>
      <c r="I25" s="567"/>
      <c r="J25" s="664"/>
    </row>
    <row r="26" spans="1:11" x14ac:dyDescent="0.45">
      <c r="A26" s="285" t="str">
        <f>HYPERLINK('All products and rates'!T26,'All products and rates'!A26)</f>
        <v>Lyft Off</v>
      </c>
      <c r="B26" s="661" t="str">
        <f>HYPERLINK('All products and rates'!$T26,'All products and rates'!B26)</f>
        <v>o2.ohsu.edu/lyftoff</v>
      </c>
      <c r="C26" s="659" t="str">
        <f>'All products and rates'!D26</f>
        <v>9pm-5:30am to/from campus</v>
      </c>
      <c r="D26" s="580"/>
      <c r="E26" s="644">
        <f>'All products and rates'!F26</f>
        <v>20</v>
      </c>
      <c r="F26" s="580" t="str">
        <f>'All products and rates'!G26</f>
        <v>credit per shift</v>
      </c>
      <c r="G26" s="657" t="str">
        <f>'All products and rates'!J26</f>
        <v>9pm-5:30am for eligible trips.</v>
      </c>
      <c r="H26" s="580"/>
      <c r="I26" s="580"/>
      <c r="J26" s="665"/>
      <c r="K26" s="12"/>
    </row>
    <row r="27" spans="1:11" ht="21" x14ac:dyDescent="0.55000000000000004">
      <c r="A27" s="639" t="str">
        <f>HYPERLINK('All products and rates'!T28,'All products and rates'!A28)</f>
        <v>PARKING facilities</v>
      </c>
      <c r="B27" s="4"/>
      <c r="C27" s="1005" t="s">
        <v>89</v>
      </c>
      <c r="D27" s="120" t="str">
        <f>HYPERLINK('All products and rates'!$T$30,'All products and rates'!$F$29)</f>
        <v>HONK</v>
      </c>
      <c r="E27" s="941" t="s">
        <v>88</v>
      </c>
      <c r="F27" s="966"/>
      <c r="G27" s="941" t="s">
        <v>90</v>
      </c>
      <c r="H27" s="966"/>
      <c r="I27" s="82" t="s">
        <v>64</v>
      </c>
      <c r="J27" s="12"/>
      <c r="K27" s="12"/>
    </row>
    <row r="28" spans="1:11" ht="36" thickBot="1" x14ac:dyDescent="0.5">
      <c r="A28" s="638" t="str" cm="1">
        <f t="array" ref="A28:B28">'All products and rates'!A29:B29</f>
        <v>Calendar year maximum charges for Wage Based Daily Reservations, and/or Guaranteed Daily Parking:</v>
      </c>
      <c r="B28" s="637">
        <v>3213.6</v>
      </c>
      <c r="C28" s="1005"/>
      <c r="D28" s="74" t="s">
        <v>160</v>
      </c>
      <c r="E28" s="948" t="s">
        <v>175</v>
      </c>
      <c r="F28" s="956"/>
      <c r="G28" s="948" t="str">
        <f>'All products and rates'!P29</f>
        <v>Guaranteed Daily Parking</v>
      </c>
      <c r="H28" s="956"/>
      <c r="I28" s="70"/>
      <c r="J28" s="12"/>
      <c r="K28" s="12"/>
    </row>
    <row r="29" spans="1:11" ht="14.65" thickTop="1" x14ac:dyDescent="0.45">
      <c r="A29" s="523"/>
      <c r="B29" s="519"/>
      <c r="C29" s="103" t="s">
        <v>152</v>
      </c>
      <c r="D29" s="84"/>
      <c r="E29" s="71"/>
      <c r="F29" s="71"/>
      <c r="G29" s="72"/>
      <c r="H29" s="73"/>
      <c r="I29" s="70"/>
      <c r="J29" s="12"/>
      <c r="K29" s="12"/>
    </row>
    <row r="30" spans="1:11" ht="16.149999999999999" thickBot="1" x14ac:dyDescent="0.55000000000000004">
      <c r="A30" s="63" t="str">
        <f>'All products and rates'!A30</f>
        <v>Facility</v>
      </c>
      <c r="B30" s="64" t="str">
        <f>'All products and rates'!B30</f>
        <v>Campus</v>
      </c>
      <c r="C30" s="104" t="s">
        <v>92</v>
      </c>
      <c r="D30" s="85" t="str">
        <f>'All products and rates'!F30</f>
        <v>Daily</v>
      </c>
      <c r="E30" s="66" t="s">
        <v>91</v>
      </c>
      <c r="F30" s="66" t="str">
        <f>'All products and rates'!H30</f>
        <v>Daily (5+ hours)</v>
      </c>
      <c r="G30" s="67" t="str">
        <f>'All products and rates'!P30</f>
        <v>12am to 1pm</v>
      </c>
      <c r="H30" s="68" t="str">
        <f>'All products and rates'!Q30</f>
        <v>1pm - 5pm</v>
      </c>
      <c r="I30" s="69" t="s">
        <v>176</v>
      </c>
    </row>
    <row r="31" spans="1:11" ht="14.65" thickTop="1" x14ac:dyDescent="0.45">
      <c r="A31" s="285" t="str">
        <f>HYPERLINK('All products and rates'!T31,'All products and rates'!A31)</f>
        <v>Neveh Shalom</v>
      </c>
      <c r="B31" s="451" t="str">
        <f>'All products and rates'!B31</f>
        <v>Marquam Hill via TriMet</v>
      </c>
      <c r="C31" s="251" t="str">
        <f>'All products and rates'!I31</f>
        <v>Free</v>
      </c>
      <c r="D31" s="62" t="str">
        <f>'All products and rates'!F31</f>
        <v>Free</v>
      </c>
      <c r="E31" s="246" t="str">
        <f>'All products and rates'!G31</f>
        <v>N/A</v>
      </c>
      <c r="F31" s="247" t="str">
        <f>'All products and rates'!H31</f>
        <v>Free</v>
      </c>
      <c r="G31" s="62" t="str">
        <f>'All products and rates'!P31</f>
        <v>N/A</v>
      </c>
      <c r="H31" s="248" t="str">
        <f>'All products and rates'!Q31</f>
        <v>N/A</v>
      </c>
      <c r="I31" s="246" t="s">
        <v>32</v>
      </c>
    </row>
    <row r="32" spans="1:11" x14ac:dyDescent="0.45">
      <c r="A32" s="284" t="str">
        <f>HYPERLINK('All products and rates'!T32,'All products and rates'!A32)</f>
        <v>After 1pm</v>
      </c>
      <c r="B32" s="695" t="str">
        <f>'All products and rates'!B32</f>
        <v>Various locations</v>
      </c>
      <c r="C32" s="105">
        <f>'All products and rates'!I32</f>
        <v>3</v>
      </c>
      <c r="D32" s="61" t="str">
        <f>'All products and rates'!F32</f>
        <v>N/A</v>
      </c>
      <c r="E32" s="189" t="str">
        <f>'All products and rates'!G32</f>
        <v>N/A</v>
      </c>
      <c r="F32" s="190" t="str">
        <f>'All products and rates'!H32</f>
        <v>N/A</v>
      </c>
      <c r="G32" s="61" t="str">
        <f>'All products and rates'!P32</f>
        <v>N/A</v>
      </c>
      <c r="H32" s="185" t="str">
        <f>'All products and rates'!Q32</f>
        <v>N/A</v>
      </c>
      <c r="I32" s="186" t="s">
        <v>6</v>
      </c>
    </row>
    <row r="33" spans="1:12" x14ac:dyDescent="0.45">
      <c r="A33" s="215" t="str">
        <f>HYPERLINK('All products and rates'!T33,'All products and rates'!A33)</f>
        <v>Garage A</v>
      </c>
      <c r="B33" s="1006" t="str">
        <f>'All products and rates'!B33</f>
        <v>Marquam Hill</v>
      </c>
      <c r="C33" s="106">
        <f>'All products and rates'!L33</f>
        <v>11</v>
      </c>
      <c r="D33" s="62" t="str">
        <f>'All products and rates'!F33</f>
        <v>N/A</v>
      </c>
      <c r="E33" s="189" t="str">
        <f>'All products and rates'!G33</f>
        <v>N/A</v>
      </c>
      <c r="F33" s="190" t="str">
        <f>'All products and rates'!H33</f>
        <v>N/A</v>
      </c>
      <c r="G33" s="182" t="str">
        <f>'All products and rates'!P33</f>
        <v>N/A</v>
      </c>
      <c r="H33" s="185" t="str">
        <f>'All products and rates'!Q33</f>
        <v>N/A</v>
      </c>
      <c r="I33" s="186" t="s">
        <v>6</v>
      </c>
    </row>
    <row r="34" spans="1:12" x14ac:dyDescent="0.45">
      <c r="A34" s="419" t="str">
        <f>HYPERLINK('All products and rates'!T34,'All products and rates'!A34)</f>
        <v>Garage B</v>
      </c>
      <c r="B34" s="1007"/>
      <c r="C34" s="106" t="str">
        <f>'All products and rates'!L34</f>
        <v>N/A</v>
      </c>
      <c r="D34" s="61" t="str">
        <f>'All products and rates'!F34</f>
        <v>N/A</v>
      </c>
      <c r="E34" s="191" t="str">
        <f>'All products and rates'!G34</f>
        <v>N/A</v>
      </c>
      <c r="F34" s="190" t="str">
        <f>'All products and rates'!H34</f>
        <v>N/A</v>
      </c>
      <c r="G34" s="183" t="str">
        <f>'All products and rates'!P34</f>
        <v>N/A</v>
      </c>
      <c r="H34" s="187" t="str">
        <f>'All products and rates'!Q34</f>
        <v>N/A</v>
      </c>
      <c r="I34" s="186" t="s">
        <v>6</v>
      </c>
    </row>
    <row r="35" spans="1:12" x14ac:dyDescent="0.45">
      <c r="A35" s="215" t="str">
        <f>HYPERLINK('All products and rates'!T35,'All products and rates'!A35)</f>
        <v>Garage C</v>
      </c>
      <c r="B35" s="1007"/>
      <c r="C35" s="106">
        <f>'All products and rates'!L35</f>
        <v>11</v>
      </c>
      <c r="D35" s="62" t="str">
        <f>'All products and rates'!F35</f>
        <v>N/A</v>
      </c>
      <c r="E35" s="192">
        <f>'All products and rates'!G35</f>
        <v>3</v>
      </c>
      <c r="F35" s="193" t="str">
        <f>'All products and rates'!H35</f>
        <v>3 hour max</v>
      </c>
      <c r="G35" s="298">
        <f>'All products and rates'!P35</f>
        <v>16.5</v>
      </c>
      <c r="H35" s="185">
        <f>'All products and rates'!Q35</f>
        <v>7</v>
      </c>
      <c r="I35" s="186" t="s">
        <v>6</v>
      </c>
    </row>
    <row r="36" spans="1:12" x14ac:dyDescent="0.45">
      <c r="A36" s="286" t="str">
        <f>HYPERLINK('All products and rates'!T36,'All products and rates'!A36)</f>
        <v>Garage D</v>
      </c>
      <c r="B36" s="1007"/>
      <c r="C36" s="107">
        <f>'All products and rates'!L36</f>
        <v>10</v>
      </c>
      <c r="D36" s="61">
        <f>'All products and rates'!F36</f>
        <v>15</v>
      </c>
      <c r="E36" s="191" t="str">
        <f>'All products and rates'!G36</f>
        <v>N/A</v>
      </c>
      <c r="F36" s="190" t="str">
        <f>'All products and rates'!H36</f>
        <v>N/A</v>
      </c>
      <c r="G36" s="299">
        <f>'All products and rates'!P36</f>
        <v>16.5</v>
      </c>
      <c r="H36" s="187">
        <f>'All products and rates'!Q36</f>
        <v>7</v>
      </c>
      <c r="I36" s="186" t="s">
        <v>6</v>
      </c>
    </row>
    <row r="37" spans="1:12" x14ac:dyDescent="0.45">
      <c r="A37" s="215" t="str">
        <f>HYPERLINK('All products and rates'!T37,'All products and rates'!A37)</f>
        <v>Garage E</v>
      </c>
      <c r="B37" s="1007"/>
      <c r="C37" s="106">
        <f>'All products and rates'!L37</f>
        <v>11</v>
      </c>
      <c r="D37" s="62" t="str">
        <f>'All products and rates'!F37</f>
        <v>N/A</v>
      </c>
      <c r="E37" s="189" t="str">
        <f>'All products and rates'!G37</f>
        <v>N/A</v>
      </c>
      <c r="F37" s="190" t="str">
        <f>'All products and rates'!H37</f>
        <v>N/A</v>
      </c>
      <c r="G37" s="298" t="str">
        <f>'All products and rates'!P37</f>
        <v>N/A</v>
      </c>
      <c r="H37" s="185" t="str">
        <f>'All products and rates'!Q37</f>
        <v>N/A</v>
      </c>
      <c r="I37" s="186" t="s">
        <v>6</v>
      </c>
    </row>
    <row r="38" spans="1:12" x14ac:dyDescent="0.45">
      <c r="A38" s="286" t="str">
        <f>HYPERLINK('All products and rates'!T38,'All products and rates'!A38)</f>
        <v>Garage F</v>
      </c>
      <c r="B38" s="1007"/>
      <c r="C38" s="107" t="str">
        <f>'All products and rates'!L38</f>
        <v>$10 </v>
      </c>
      <c r="D38" s="61">
        <f>'All products and rates'!F38</f>
        <v>15</v>
      </c>
      <c r="E38" s="194">
        <f>'All products and rates'!G38</f>
        <v>3</v>
      </c>
      <c r="F38" s="190" t="str">
        <f>'All products and rates'!H38</f>
        <v>5 hour max</v>
      </c>
      <c r="G38" s="183" t="str">
        <f>'All products and rates'!P38</f>
        <v>N/A</v>
      </c>
      <c r="H38" s="187" t="str">
        <f>'All products and rates'!Q38</f>
        <v>N/A</v>
      </c>
      <c r="I38" s="186" t="s">
        <v>6</v>
      </c>
    </row>
    <row r="39" spans="1:12" x14ac:dyDescent="0.45">
      <c r="A39" s="419" t="str">
        <f>HYPERLINK('All products and rates'!T39,'All products and rates'!A39)</f>
        <v>Garage G</v>
      </c>
      <c r="B39" s="1007"/>
      <c r="C39" s="106" t="str">
        <f>'All products and rates'!L39</f>
        <v>N/A</v>
      </c>
      <c r="D39" s="62" t="str">
        <f>'All products and rates'!F39</f>
        <v>N/A</v>
      </c>
      <c r="E39" s="189" t="str">
        <f>'All products and rates'!G39</f>
        <v>N/A</v>
      </c>
      <c r="F39" s="193" t="str">
        <f>'All products and rates'!H39</f>
        <v>N/A</v>
      </c>
      <c r="G39" s="182" t="str">
        <f>'All products and rates'!P39</f>
        <v>N/A</v>
      </c>
      <c r="H39" s="185" t="str">
        <f>'All products and rates'!Q39</f>
        <v>N/A</v>
      </c>
      <c r="I39" s="186" t="s">
        <v>6</v>
      </c>
    </row>
    <row r="40" spans="1:12" x14ac:dyDescent="0.45">
      <c r="A40" s="286" t="str">
        <f>HYPERLINK('All products and rates'!T40,'All products and rates'!A40)</f>
        <v>Garage K</v>
      </c>
      <c r="B40" s="1007"/>
      <c r="C40" s="107">
        <f>'All products and rates'!L40</f>
        <v>11</v>
      </c>
      <c r="D40" s="61">
        <f>'All products and rates'!F40</f>
        <v>15</v>
      </c>
      <c r="E40" s="191" t="str">
        <f>'All products and rates'!G40</f>
        <v>N/A</v>
      </c>
      <c r="F40" s="190" t="str">
        <f>'All products and rates'!H40</f>
        <v>N/A</v>
      </c>
      <c r="G40" s="183" t="str">
        <f>'All products and rates'!P40</f>
        <v>N/A</v>
      </c>
      <c r="H40" s="187" t="str">
        <f>'All products and rates'!Q40</f>
        <v>N/A</v>
      </c>
      <c r="I40" s="186" t="s">
        <v>6</v>
      </c>
    </row>
    <row r="41" spans="1:12" x14ac:dyDescent="0.45">
      <c r="A41" s="215" t="str">
        <f>HYPERLINK('All products and rates'!T41,'All products and rates'!A41)</f>
        <v>Lot 10</v>
      </c>
      <c r="B41" s="1007"/>
      <c r="C41" s="106">
        <f>'All products and rates'!L41</f>
        <v>11</v>
      </c>
      <c r="D41" s="62">
        <f>'All products and rates'!F41</f>
        <v>15</v>
      </c>
      <c r="E41" s="189" t="str">
        <f>'All products and rates'!G41</f>
        <v>N/A</v>
      </c>
      <c r="F41" s="193" t="str">
        <f>'All products and rates'!H41</f>
        <v>N/A</v>
      </c>
      <c r="G41" s="182" t="str">
        <f>'All products and rates'!P41</f>
        <v>N/A</v>
      </c>
      <c r="H41" s="185" t="str">
        <f>'All products and rates'!Q41</f>
        <v>N/A</v>
      </c>
      <c r="I41" s="186" t="s">
        <v>6</v>
      </c>
    </row>
    <row r="42" spans="1:12" x14ac:dyDescent="0.45">
      <c r="A42" s="286" t="str">
        <f>HYPERLINK('All products and rates'!T42,'All products and rates'!A42)</f>
        <v>Lot 20</v>
      </c>
      <c r="B42" s="1007"/>
      <c r="C42" s="107">
        <f>'All products and rates'!L42</f>
        <v>10</v>
      </c>
      <c r="D42" s="61" t="str">
        <f>'All products and rates'!F42</f>
        <v>N/A</v>
      </c>
      <c r="E42" s="191" t="str">
        <f>'All products and rates'!G42</f>
        <v>N/A</v>
      </c>
      <c r="F42" s="190" t="str">
        <f>'All products and rates'!H42</f>
        <v>N/A</v>
      </c>
      <c r="G42" s="183" t="str">
        <f>'All products and rates'!P42</f>
        <v>N/A</v>
      </c>
      <c r="H42" s="187" t="str">
        <f>'All products and rates'!Q42</f>
        <v>N/A</v>
      </c>
      <c r="I42" s="186" t="s">
        <v>6</v>
      </c>
    </row>
    <row r="43" spans="1:12" x14ac:dyDescent="0.45">
      <c r="A43" s="215" t="str">
        <f>HYPERLINK('All products and rates'!T43,'All products and rates'!A43)</f>
        <v>Lot 30</v>
      </c>
      <c r="B43" s="1007"/>
      <c r="C43" s="106" t="str">
        <f>'All products and rates'!L43</f>
        <v>N/A</v>
      </c>
      <c r="D43" s="62" t="str">
        <f>'All products and rates'!F43</f>
        <v>N/A</v>
      </c>
      <c r="E43" s="189" t="str">
        <f>'All products and rates'!G43</f>
        <v>N/A</v>
      </c>
      <c r="F43" s="193" t="str">
        <f>'All products and rates'!H43</f>
        <v>N/A</v>
      </c>
      <c r="G43" s="182" t="str">
        <f>'All products and rates'!P43</f>
        <v>N/A</v>
      </c>
      <c r="H43" s="185" t="str">
        <f>'All products and rates'!Q43</f>
        <v>N/A</v>
      </c>
      <c r="I43" s="186" t="s">
        <v>6</v>
      </c>
      <c r="L43" s="13"/>
    </row>
    <row r="44" spans="1:12" x14ac:dyDescent="0.45">
      <c r="A44" s="286" t="str">
        <f>HYPERLINK('All products and rates'!T44,'All products and rates'!A44)</f>
        <v>Lot 40</v>
      </c>
      <c r="B44" s="1007"/>
      <c r="C44" s="107">
        <f>'All products and rates'!L44</f>
        <v>8</v>
      </c>
      <c r="D44" s="61">
        <f>'All products and rates'!F44</f>
        <v>15</v>
      </c>
      <c r="E44" s="194">
        <f>'All products and rates'!G44</f>
        <v>3</v>
      </c>
      <c r="F44" s="195">
        <f>'All products and rates'!H44</f>
        <v>15</v>
      </c>
      <c r="G44" s="183" t="str">
        <f>'All products and rates'!P44</f>
        <v>N/A</v>
      </c>
      <c r="H44" s="187" t="str">
        <f>'All products and rates'!Q44</f>
        <v>N/A</v>
      </c>
      <c r="I44" s="186" t="s">
        <v>6</v>
      </c>
    </row>
    <row r="45" spans="1:12" x14ac:dyDescent="0.45">
      <c r="A45" s="215" t="str">
        <f>HYPERLINK('All products and rates'!T45,'All products and rates'!A45)</f>
        <v>Lot 50</v>
      </c>
      <c r="B45" s="1007"/>
      <c r="C45" s="106">
        <f>'All products and rates'!L45</f>
        <v>8</v>
      </c>
      <c r="D45" s="62" t="str">
        <f>'All products and rates'!F45</f>
        <v>N/A</v>
      </c>
      <c r="E45" s="189" t="str">
        <f>'All products and rates'!G45</f>
        <v>N/A</v>
      </c>
      <c r="F45" s="193" t="str">
        <f>'All products and rates'!H45</f>
        <v>N/A</v>
      </c>
      <c r="G45" s="182" t="str">
        <f>'All products and rates'!P45</f>
        <v>N/A</v>
      </c>
      <c r="H45" s="185" t="str">
        <f>'All products and rates'!Q45</f>
        <v>N/A</v>
      </c>
      <c r="I45" s="186" t="s">
        <v>6</v>
      </c>
    </row>
    <row r="46" spans="1:12" x14ac:dyDescent="0.45">
      <c r="A46" s="286" t="str">
        <f>HYPERLINK('All products and rates'!T46,'All products and rates'!A46)</f>
        <v>Lot 60</v>
      </c>
      <c r="B46" s="1007"/>
      <c r="C46" s="107">
        <f>'All products and rates'!L46</f>
        <v>8</v>
      </c>
      <c r="D46" s="61" t="str">
        <f>'All products and rates'!F46</f>
        <v>N/A</v>
      </c>
      <c r="E46" s="191" t="str">
        <f>'All products and rates'!G46</f>
        <v>N/A</v>
      </c>
      <c r="F46" s="190" t="str">
        <f>'All products and rates'!H46</f>
        <v>N/A</v>
      </c>
      <c r="G46" s="183" t="str">
        <f>'All products and rates'!P46</f>
        <v>N/A</v>
      </c>
      <c r="H46" s="187" t="str">
        <f>'All products and rates'!Q46</f>
        <v>N/A</v>
      </c>
      <c r="I46" s="186" t="s">
        <v>6</v>
      </c>
    </row>
    <row r="47" spans="1:12" x14ac:dyDescent="0.45">
      <c r="A47" s="215" t="str">
        <f>HYPERLINK('All products and rates'!T47,'All products and rates'!A47)</f>
        <v>Lot 70</v>
      </c>
      <c r="B47" s="1007"/>
      <c r="C47" s="106">
        <f>'All products and rates'!L47</f>
        <v>8</v>
      </c>
      <c r="D47" s="62" t="str">
        <f>'All products and rates'!F47</f>
        <v>N/A</v>
      </c>
      <c r="E47" s="189" t="str">
        <f>'All products and rates'!G47</f>
        <v>N/A</v>
      </c>
      <c r="F47" s="193" t="str">
        <f>'All products and rates'!H47</f>
        <v>N/A</v>
      </c>
      <c r="G47" s="182" t="str">
        <f>'All products and rates'!P47</f>
        <v>N/A</v>
      </c>
      <c r="H47" s="185" t="str">
        <f>'All products and rates'!Q47</f>
        <v>N/A</v>
      </c>
      <c r="I47" s="186" t="s">
        <v>6</v>
      </c>
    </row>
    <row r="48" spans="1:12" ht="14.65" thickBot="1" x14ac:dyDescent="0.5">
      <c r="A48" s="312" t="str">
        <f>HYPERLINK('All products and rates'!T48,'All products and rates'!A48)</f>
        <v>Lot 90</v>
      </c>
      <c r="B48" s="1008"/>
      <c r="C48" s="334">
        <f>'All products and rates'!L48</f>
        <v>6</v>
      </c>
      <c r="D48" s="314">
        <f>'All products and rates'!F48</f>
        <v>15</v>
      </c>
      <c r="E48" s="315" t="str">
        <f>'All products and rates'!G48</f>
        <v>N/A</v>
      </c>
      <c r="F48" s="316" t="str">
        <f>'All products and rates'!H48</f>
        <v>N/A</v>
      </c>
      <c r="G48" s="317" t="str">
        <f>'All products and rates'!P48</f>
        <v>N/A</v>
      </c>
      <c r="H48" s="318" t="str">
        <f>'All products and rates'!Q48</f>
        <v>N/A</v>
      </c>
      <c r="I48" s="319" t="s">
        <v>6</v>
      </c>
    </row>
    <row r="49" spans="1:9" ht="14.65" thickTop="1" x14ac:dyDescent="0.45">
      <c r="A49" s="335" t="str">
        <f>HYPERLINK('All products and rates'!T49,'All products and rates'!A49)</f>
        <v>3030 Moody Lot</v>
      </c>
      <c r="B49" s="1009" t="str">
        <f>'All products and rates'!B49</f>
        <v>South Waterfront</v>
      </c>
      <c r="C49" s="336">
        <f>'All products and rates'!L49</f>
        <v>8</v>
      </c>
      <c r="D49" s="337">
        <f>'All products and rates'!F49</f>
        <v>12</v>
      </c>
      <c r="E49" s="338">
        <f>'All products and rates'!G49</f>
        <v>3</v>
      </c>
      <c r="F49" s="339">
        <f>'All products and rates'!H49</f>
        <v>15</v>
      </c>
      <c r="G49" s="337" t="str">
        <f>'All products and rates'!P49</f>
        <v>N/A</v>
      </c>
      <c r="H49" s="339" t="str">
        <f>'All products and rates'!Q49</f>
        <v>N/A</v>
      </c>
      <c r="I49" s="340" t="s">
        <v>6</v>
      </c>
    </row>
    <row r="50" spans="1:9" x14ac:dyDescent="0.45">
      <c r="A50" s="216" t="str">
        <f>HYPERLINK('All products and rates'!T50,'All products and rates'!A50)</f>
        <v>3420 Macadam</v>
      </c>
      <c r="B50" s="1007"/>
      <c r="C50" s="107">
        <f>'All products and rates'!L50</f>
        <v>8</v>
      </c>
      <c r="D50" s="165" t="str">
        <f>'All products and rates'!F50</f>
        <v>N/A</v>
      </c>
      <c r="E50" s="173" t="str">
        <f>'All products and rates'!G50</f>
        <v>N/A</v>
      </c>
      <c r="F50" s="177" t="str">
        <f>'All products and rates'!H50</f>
        <v>N/A</v>
      </c>
      <c r="G50" s="167" t="str">
        <f>'All products and rates'!P50</f>
        <v>N/A</v>
      </c>
      <c r="H50" s="180" t="str">
        <f>'All products and rates'!Q50</f>
        <v>N/A</v>
      </c>
      <c r="I50" s="178" t="s">
        <v>6</v>
      </c>
    </row>
    <row r="51" spans="1:9" hidden="1" x14ac:dyDescent="0.45">
      <c r="A51" s="216" t="str">
        <f>HYPERLINK('All products and rates'!T51,'All products and rates'!A51)</f>
        <v>Bancroft Lot</v>
      </c>
      <c r="B51" s="1007"/>
      <c r="C51" s="107">
        <f>'All products and rates'!L51</f>
        <v>7</v>
      </c>
      <c r="D51" s="62" t="str">
        <f>'All products and rates'!F51</f>
        <v>N/A</v>
      </c>
      <c r="E51" s="192" t="str">
        <f>'All products and rates'!G51</f>
        <v>N/A</v>
      </c>
      <c r="F51" s="196" t="str">
        <f>'All products and rates'!H51</f>
        <v>N/A</v>
      </c>
      <c r="G51" s="182" t="str">
        <f>'All products and rates'!P51</f>
        <v>N/A</v>
      </c>
      <c r="H51" s="185" t="str">
        <f>'All products and rates'!Q51</f>
        <v>N/A</v>
      </c>
      <c r="I51" s="186" t="s">
        <v>6</v>
      </c>
    </row>
    <row r="52" spans="1:9" x14ac:dyDescent="0.45">
      <c r="A52" s="215" t="str">
        <f>HYPERLINK('All products and rates'!T54,'All products and rates'!A54)</f>
        <v>Center for Health and Healing</v>
      </c>
      <c r="B52" s="1007"/>
      <c r="C52" s="106" t="str">
        <f>'All products and rates'!L54</f>
        <v>N/A</v>
      </c>
      <c r="D52" s="62" t="str">
        <f>'All products and rates'!F54</f>
        <v>N/A</v>
      </c>
      <c r="E52" s="192">
        <f>'All products and rates'!G54</f>
        <v>4</v>
      </c>
      <c r="F52" s="196">
        <f>'All products and rates'!H54</f>
        <v>22</v>
      </c>
      <c r="G52" s="182" t="str">
        <f>'All products and rates'!P54</f>
        <v>N/A</v>
      </c>
      <c r="H52" s="185" t="str">
        <f>'All products and rates'!Q54</f>
        <v>N/A</v>
      </c>
      <c r="I52" s="186" t="s">
        <v>6</v>
      </c>
    </row>
    <row r="53" spans="1:9" x14ac:dyDescent="0.45">
      <c r="A53" s="216" t="str">
        <f>HYPERLINK('All products and rates'!T55,'All products and rates'!A55)</f>
        <v>Knight Cancer Research Building</v>
      </c>
      <c r="B53" s="1007"/>
      <c r="C53" s="107">
        <f>'All products and rates'!L55</f>
        <v>8</v>
      </c>
      <c r="D53" s="61" t="str">
        <f>'All products and rates'!F55</f>
        <v>N/A</v>
      </c>
      <c r="E53" s="194">
        <f>'All products and rates'!G55</f>
        <v>3</v>
      </c>
      <c r="F53" s="195">
        <f>'All products and rates'!H55</f>
        <v>18</v>
      </c>
      <c r="G53" s="299">
        <f>'All products and rates'!P55</f>
        <v>13.2</v>
      </c>
      <c r="H53" s="187">
        <f>'All products and rates'!Q55</f>
        <v>5</v>
      </c>
      <c r="I53" s="186" t="s">
        <v>6</v>
      </c>
    </row>
    <row r="54" spans="1:9" x14ac:dyDescent="0.45">
      <c r="A54" s="215" t="str">
        <f>HYPERLINK('All products and rates'!T56,'All products and rates'!A56)</f>
        <v>Macadam Warehouse</v>
      </c>
      <c r="B54" s="1007"/>
      <c r="C54" s="106">
        <f>'All products and rates'!L56</f>
        <v>8</v>
      </c>
      <c r="D54" s="62" t="str">
        <f>'All products and rates'!F56</f>
        <v>N/A</v>
      </c>
      <c r="E54" s="192">
        <f>'All products and rates'!G56</f>
        <v>3</v>
      </c>
      <c r="F54" s="196">
        <f>'All products and rates'!H56</f>
        <v>15</v>
      </c>
      <c r="G54" s="182" t="str">
        <f>'All products and rates'!P56</f>
        <v>N/A</v>
      </c>
      <c r="H54" s="185" t="str">
        <f>'All products and rates'!Q56</f>
        <v>N/A</v>
      </c>
      <c r="I54" s="186" t="s">
        <v>6</v>
      </c>
    </row>
    <row r="55" spans="1:9" hidden="1" x14ac:dyDescent="0.45">
      <c r="A55" s="216" t="str">
        <f>HYPERLINK('All products and rates'!T57,'All products and rates'!A57)</f>
        <v>RiverPlace</v>
      </c>
      <c r="B55" s="1007"/>
      <c r="C55" s="106" t="str">
        <f>'All products and rates'!L57</f>
        <v>N/A</v>
      </c>
      <c r="D55" s="61" t="str">
        <f>'All products and rates'!F57</f>
        <v>N/A</v>
      </c>
      <c r="E55" s="191" t="str">
        <f>'All products and rates'!G57</f>
        <v>N/A</v>
      </c>
      <c r="F55" s="190" t="s">
        <v>257</v>
      </c>
      <c r="G55" s="183" t="str">
        <f>'All products and rates'!P57</f>
        <v>N/A</v>
      </c>
      <c r="H55" s="187" t="str">
        <f>'All products and rates'!Q57</f>
        <v>N/A</v>
      </c>
      <c r="I55" s="202">
        <f>'All products and rates'!R57</f>
        <v>55.7</v>
      </c>
    </row>
    <row r="56" spans="1:9" x14ac:dyDescent="0.45">
      <c r="A56" s="216" t="str">
        <f>HYPERLINK('All products and rates'!T58,'All products and rates'!A58)</f>
        <v>Robertson Life Sciences Building</v>
      </c>
      <c r="B56" s="1007"/>
      <c r="C56" s="107">
        <f>'All products and rates'!L58</f>
        <v>8</v>
      </c>
      <c r="D56" s="62" t="str">
        <f>'All products and rates'!F58</f>
        <v>N/A</v>
      </c>
      <c r="E56" s="194">
        <f>'All products and rates'!G58</f>
        <v>3</v>
      </c>
      <c r="F56" s="195">
        <f>'All products and rates'!H58</f>
        <v>18</v>
      </c>
      <c r="G56" s="299">
        <f>'All products and rates'!P58</f>
        <v>13.2</v>
      </c>
      <c r="H56" s="187">
        <f>'All products and rates'!Q58</f>
        <v>5</v>
      </c>
      <c r="I56" s="186" t="s">
        <v>6</v>
      </c>
    </row>
    <row r="57" spans="1:9" x14ac:dyDescent="0.45">
      <c r="A57" s="215" t="str">
        <f>HYPERLINK('All products and rates'!T59,'All products and rates'!A59)</f>
        <v>Rood Family Pavilion</v>
      </c>
      <c r="B57" s="1007"/>
      <c r="C57" s="106">
        <f>'All products and rates'!L59</f>
        <v>8</v>
      </c>
      <c r="D57" s="61" t="str">
        <f>'All products and rates'!F59</f>
        <v>N/A</v>
      </c>
      <c r="E57" s="192">
        <f>'All products and rates'!G59</f>
        <v>3</v>
      </c>
      <c r="F57" s="196">
        <f>'All products and rates'!H59</f>
        <v>18</v>
      </c>
      <c r="G57" s="298">
        <f>'All products and rates'!P59</f>
        <v>13.2</v>
      </c>
      <c r="H57" s="185">
        <f>'All products and rates'!Q59</f>
        <v>5</v>
      </c>
      <c r="I57" s="186" t="s">
        <v>6</v>
      </c>
    </row>
    <row r="58" spans="1:9" x14ac:dyDescent="0.45">
      <c r="A58" s="216" t="str">
        <f>HYPERLINK('All products and rates'!T60,'All products and rates'!A60)</f>
        <v>Schnitzer Parking Lot</v>
      </c>
      <c r="B58" s="1007"/>
      <c r="C58" s="107">
        <f>'All products and rates'!L60</f>
        <v>7</v>
      </c>
      <c r="D58" s="61">
        <f>'All products and rates'!F60</f>
        <v>12</v>
      </c>
      <c r="E58" s="194">
        <f>'All products and rates'!G60</f>
        <v>3</v>
      </c>
      <c r="F58" s="190">
        <f>'All products and rates'!H60</f>
        <v>13</v>
      </c>
      <c r="G58" s="182" t="str">
        <f>'All products and rates'!P60</f>
        <v>N/A</v>
      </c>
      <c r="H58" s="185" t="str">
        <f>'All products and rates'!Q60</f>
        <v>N/A</v>
      </c>
      <c r="I58" s="186" t="s">
        <v>6</v>
      </c>
    </row>
    <row r="59" spans="1:9" ht="14.65" thickBot="1" x14ac:dyDescent="0.5">
      <c r="A59" s="484" t="str">
        <f>HYPERLINK('All products and rates'!T61,'All products and rates'!A61)</f>
        <v>Whitaker Parking Lot</v>
      </c>
      <c r="B59" s="1008"/>
      <c r="C59" s="489">
        <f>'All products and rates'!L61</f>
        <v>9</v>
      </c>
      <c r="D59" s="341" t="str">
        <f>'All products and rates'!F61</f>
        <v>N/A</v>
      </c>
      <c r="E59" s="342" t="str">
        <f>'All products and rates'!G61</f>
        <v>N/A</v>
      </c>
      <c r="F59" s="343" t="str">
        <f>'All products and rates'!H61</f>
        <v>N/A</v>
      </c>
      <c r="G59" s="344" t="str">
        <f>'All products and rates'!P61</f>
        <v>N/A</v>
      </c>
      <c r="H59" s="345" t="str">
        <f>'All products and rates'!Q61</f>
        <v>N/A</v>
      </c>
      <c r="I59" s="346" t="s">
        <v>6</v>
      </c>
    </row>
    <row r="60" spans="1:9" ht="14.65" thickTop="1" x14ac:dyDescent="0.45">
      <c r="A60" s="474" t="str">
        <f>HYPERLINK('All products and rates'!T62,'All products and rates'!A62)</f>
        <v>4th and Clay</v>
      </c>
      <c r="B60" s="1009" t="str">
        <f>'All products and rates'!B62</f>
        <v>Off Campus</v>
      </c>
      <c r="C60" s="251" t="str">
        <f>'All products and rates'!L62</f>
        <v>N/A</v>
      </c>
      <c r="D60" s="62" t="str">
        <f>'All products and rates'!F62</f>
        <v>N/A</v>
      </c>
      <c r="E60" s="189" t="str">
        <f>'All products and rates'!G62</f>
        <v>N/A</v>
      </c>
      <c r="F60" s="193" t="str">
        <f>'All products and rates'!H62</f>
        <v>N/A</v>
      </c>
      <c r="G60" s="62" t="str">
        <f>'All products and rates'!P62</f>
        <v>N/A</v>
      </c>
      <c r="H60" s="196" t="str">
        <f>'All products and rates'!Q62</f>
        <v>N/A</v>
      </c>
      <c r="I60" s="483">
        <f>'All products and rates'!R62</f>
        <v>111.24</v>
      </c>
    </row>
    <row r="61" spans="1:9" x14ac:dyDescent="0.45">
      <c r="A61" s="215" t="str">
        <f>HYPERLINK('All products and rates'!T64,'All products and rates'!A64)</f>
        <v>Market Square Building</v>
      </c>
      <c r="B61" s="1007"/>
      <c r="C61" s="106" t="str">
        <f>'All products and rates'!L64</f>
        <v>N/A</v>
      </c>
      <c r="D61" s="61" t="str">
        <f>'All products and rates'!F64</f>
        <v>N/A</v>
      </c>
      <c r="E61" s="189" t="str">
        <f>'All products and rates'!G64</f>
        <v>non-OHSU</v>
      </c>
      <c r="F61" s="190" t="s">
        <v>6</v>
      </c>
      <c r="G61" s="183" t="str">
        <f>'All products and rates'!P64</f>
        <v>N/A</v>
      </c>
      <c r="H61" s="187" t="str">
        <f>'All products and rates'!Q64</f>
        <v>N/A</v>
      </c>
      <c r="I61" s="186">
        <f>'All products and rates'!R64</f>
        <v>111.24</v>
      </c>
    </row>
    <row r="62" spans="1:9" ht="14.65" thickBot="1" x14ac:dyDescent="0.5">
      <c r="A62" s="216" t="str">
        <f>HYPERLINK('All products and rates'!T65,'All products and rates'!A65)</f>
        <v>Marquam Plaza</v>
      </c>
      <c r="B62" s="1010"/>
      <c r="C62" s="488">
        <f>'All products and rates'!L65</f>
        <v>6</v>
      </c>
      <c r="D62" s="481">
        <f>'All products and rates'!F65</f>
        <v>9.5</v>
      </c>
      <c r="E62" s="194">
        <f>'All products and rates'!G65</f>
        <v>2</v>
      </c>
      <c r="F62" s="483">
        <f>'All products and rates'!H65</f>
        <v>9</v>
      </c>
      <c r="G62" s="182" t="str">
        <f>'All products and rates'!P65</f>
        <v>N/A</v>
      </c>
      <c r="H62" s="185" t="str">
        <f>'All products and rates'!Q65</f>
        <v>N/A</v>
      </c>
      <c r="I62" s="482">
        <f>'All products and rates'!R65</f>
        <v>106.09</v>
      </c>
    </row>
    <row r="63" spans="1:9" ht="16.149999999999999" thickTop="1" x14ac:dyDescent="0.5">
      <c r="A63" s="235" t="str">
        <f>'All products and rates'!A67</f>
        <v>Other parking products</v>
      </c>
      <c r="B63" s="4" t="str">
        <f>'All products and rates'!B67</f>
        <v>Location</v>
      </c>
      <c r="C63" s="283" t="str">
        <f>'All products and rates'!D67</f>
        <v>Description</v>
      </c>
      <c r="D63" s="236"/>
      <c r="E63" s="71"/>
      <c r="F63" s="287" t="str">
        <f>'All products and rates'!F67</f>
        <v>Rate</v>
      </c>
      <c r="G63" s="71"/>
      <c r="H63" s="71" t="str">
        <f>'All products and rates'!P67</f>
        <v>To acquire</v>
      </c>
      <c r="I63" s="241"/>
    </row>
    <row r="64" spans="1:9" x14ac:dyDescent="0.45">
      <c r="A64" s="216" t="str">
        <f>HYPERLINK('All products and rates'!T68,'All products and rates'!A68)</f>
        <v>Motorcycle Parking</v>
      </c>
      <c r="B64" s="1011" t="str">
        <f>'All products and rates'!B68</f>
        <v>On campus</v>
      </c>
      <c r="C64" s="281" t="str">
        <f>'All products and rates'!D68</f>
        <v>Requires OHSU Motorcycle permit.</v>
      </c>
      <c r="D64" s="234"/>
      <c r="E64" s="234"/>
      <c r="F64" s="709" t="str">
        <f>'All products and rates'!F68</f>
        <v>Free</v>
      </c>
      <c r="G64" s="237"/>
      <c r="H64" s="707" t="str">
        <f>HYPERLINK('All products and rates'!$T68,'All products and rates'!$P68)</f>
        <v>Request permit here</v>
      </c>
      <c r="I64" s="242"/>
    </row>
    <row r="65" spans="1:9" x14ac:dyDescent="0.45">
      <c r="A65" s="215" t="str">
        <f>HYPERLINK('All products and rates'!T69,'All products and rates'!A69)</f>
        <v>Special Reserved (ADA, maternity)</v>
      </c>
      <c r="B65" s="1012"/>
      <c r="C65" s="282" t="str">
        <f>'All products and rates'!D69</f>
        <v>Requires ADA permit or doctor's note.</v>
      </c>
      <c r="D65" s="239"/>
      <c r="E65" s="239"/>
      <c r="F65" s="710">
        <f>'All products and rates'!F69</f>
        <v>63</v>
      </c>
      <c r="G65" s="290" t="str">
        <f>'All products and rates'!G69</f>
        <v>per pay period</v>
      </c>
      <c r="H65" s="708" t="str">
        <f>HYPERLINK('All products and rates'!$T69,'All products and rates'!$P69)</f>
        <v>Request permit here</v>
      </c>
      <c r="I65" s="243"/>
    </row>
  </sheetData>
  <sheetProtection algorithmName="SHA-512" hashValue="8g5YvgA2GWCJWAfIVsKQfuZA9BHzc0qf+2DBwM16LrVPK3erGcigWTu/dvsn+JJAWFZuLGnw3onubx3bul8SJw==" saltValue="hvqF4Q7A0BSUcE/lqIFHtQ==" spinCount="100000" sheet="1" sort="0" autoFilter="0"/>
  <mergeCells count="10">
    <mergeCell ref="B33:B48"/>
    <mergeCell ref="B49:B59"/>
    <mergeCell ref="B60:B62"/>
    <mergeCell ref="B64:B65"/>
    <mergeCell ref="A1:I1"/>
    <mergeCell ref="C27:C28"/>
    <mergeCell ref="E27:F27"/>
    <mergeCell ref="G27:H27"/>
    <mergeCell ref="E28:F28"/>
    <mergeCell ref="G28:H28"/>
  </mergeCells>
  <conditionalFormatting sqref="C31:I62">
    <cfRule type="containsText" dxfId="25" priority="1" operator="containsText" text="N/A">
      <formula>NOT(ISERROR(SEARCH("N/A",C31)))</formula>
    </cfRule>
  </conditionalFormatting>
  <hyperlinks>
    <hyperlink ref="C27:C28" r:id="rId1" display="Wage Based Reservations" xr:uid="{F08A5FF6-2059-409C-80BE-F206CC559845}"/>
  </hyperlinks>
  <pageMargins left="0.25" right="0.25" top="0.44791666666666669" bottom="0.75" header="0.3" footer="0.3"/>
  <pageSetup scale="52" orientation="landscape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2025-04-08T16:42:23Z</dcterms:modified>
  <cp:contentStatus/>
</cp:coreProperties>
</file>