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WEST\ONPRC\Admin\ONPRC BusOff Admin\RATES\Current Core and Other Rates\Yr-61\"/>
    </mc:Choice>
  </mc:AlternateContent>
  <bookViews>
    <workbookView xWindow="75" yWindow="90" windowWidth="20895" windowHeight="9375"/>
  </bookViews>
  <sheets>
    <sheet name="IPC YR61" sheetId="5" r:id="rId1"/>
  </sheets>
  <calcPr calcId="162913"/>
</workbook>
</file>

<file path=xl/calcChain.xml><?xml version="1.0" encoding="utf-8"?>
<calcChain xmlns="http://schemas.openxmlformats.org/spreadsheetml/2006/main">
  <c r="H32" i="5" l="1"/>
  <c r="H33" i="5"/>
  <c r="H34" i="5"/>
  <c r="H35" i="5"/>
  <c r="H36" i="5"/>
  <c r="G32" i="5"/>
  <c r="G33" i="5"/>
  <c r="G34" i="5"/>
  <c r="G35" i="5"/>
  <c r="G36" i="5"/>
  <c r="H47" i="5"/>
  <c r="G47" i="5"/>
  <c r="G77" i="5"/>
  <c r="G76" i="5"/>
  <c r="G74" i="5"/>
  <c r="G73" i="5"/>
  <c r="G71" i="5"/>
  <c r="G70" i="5"/>
  <c r="G69" i="5"/>
  <c r="G67" i="5"/>
  <c r="G66" i="5"/>
  <c r="G65" i="5"/>
  <c r="G63" i="5"/>
  <c r="G62" i="5"/>
  <c r="G61" i="5"/>
  <c r="G59" i="5"/>
  <c r="G58" i="5"/>
  <c r="G57" i="5"/>
  <c r="G55" i="5"/>
  <c r="G54" i="5"/>
  <c r="G53" i="5"/>
  <c r="G49" i="5"/>
  <c r="G48" i="5"/>
  <c r="G46" i="5"/>
  <c r="G45" i="5"/>
  <c r="G44" i="5"/>
  <c r="G43" i="5"/>
  <c r="G42" i="5"/>
  <c r="G41" i="5"/>
  <c r="G39" i="5"/>
  <c r="G38" i="5"/>
  <c r="G31" i="5"/>
  <c r="G30" i="5"/>
  <c r="G29" i="5"/>
  <c r="G28" i="5"/>
  <c r="G27" i="5"/>
  <c r="G26" i="5"/>
  <c r="G25" i="5"/>
  <c r="G24" i="5"/>
  <c r="G23" i="5"/>
  <c r="G21" i="5"/>
  <c r="G20" i="5"/>
  <c r="G19" i="5"/>
  <c r="G18" i="5"/>
  <c r="G17" i="5"/>
  <c r="G15" i="5"/>
  <c r="G14" i="5"/>
  <c r="G13" i="5"/>
  <c r="G11" i="5"/>
  <c r="G10" i="5"/>
  <c r="G9" i="5"/>
  <c r="H77" i="5"/>
  <c r="H76" i="5"/>
  <c r="H74" i="5"/>
  <c r="H73" i="5"/>
  <c r="H71" i="5"/>
  <c r="H70" i="5"/>
  <c r="H69" i="5"/>
  <c r="H21" i="5"/>
  <c r="H39" i="5"/>
  <c r="H31" i="5"/>
  <c r="H49" i="5"/>
  <c r="H48" i="5"/>
  <c r="H46" i="5"/>
  <c r="H45" i="5"/>
  <c r="H44" i="5"/>
  <c r="H43" i="5"/>
  <c r="H42" i="5"/>
  <c r="H41" i="5"/>
  <c r="H38" i="5"/>
  <c r="H67" i="5"/>
  <c r="H66" i="5"/>
  <c r="H65" i="5"/>
  <c r="H30" i="5"/>
  <c r="H29" i="5"/>
  <c r="H28" i="5"/>
  <c r="H27" i="5"/>
  <c r="H26" i="5"/>
  <c r="H25" i="5"/>
  <c r="H24" i="5"/>
  <c r="H23" i="5"/>
  <c r="H15" i="5"/>
  <c r="H14" i="5"/>
  <c r="H13" i="5"/>
  <c r="H20" i="5"/>
  <c r="H19" i="5"/>
  <c r="H18" i="5"/>
  <c r="H17" i="5"/>
  <c r="H11" i="5"/>
  <c r="H10" i="5"/>
  <c r="H9" i="5"/>
  <c r="H58" i="5"/>
  <c r="H59" i="5"/>
  <c r="H57" i="5"/>
  <c r="H63" i="5"/>
  <c r="H62" i="5"/>
  <c r="H61" i="5"/>
  <c r="H55" i="5"/>
  <c r="H54" i="5"/>
  <c r="H53" i="5"/>
</calcChain>
</file>

<file path=xl/sharedStrings.xml><?xml version="1.0" encoding="utf-8"?>
<sst xmlns="http://schemas.openxmlformats.org/spreadsheetml/2006/main" count="193" uniqueCount="143">
  <si>
    <t>Additional training and services offered by core personnel</t>
  </si>
  <si>
    <t>TRCUI</t>
  </si>
  <si>
    <t>CUI</t>
  </si>
  <si>
    <t>ASCUI</t>
  </si>
  <si>
    <t>LUI</t>
  </si>
  <si>
    <t>MUI</t>
  </si>
  <si>
    <t>ZUI</t>
  </si>
  <si>
    <t>IPAI</t>
  </si>
  <si>
    <t>UNIT</t>
  </si>
  <si>
    <t>ITEM CODE</t>
  </si>
  <si>
    <t>TRMUI</t>
  </si>
  <si>
    <t>ASMUI</t>
  </si>
  <si>
    <t>TRLUI</t>
  </si>
  <si>
    <t>ASLUI</t>
  </si>
  <si>
    <t>TRZUI</t>
  </si>
  <si>
    <t>ASZUI</t>
  </si>
  <si>
    <t>INDUSTRY RATE</t>
  </si>
  <si>
    <t>OTHER CHARGES</t>
  </si>
  <si>
    <t>MARIANAS</t>
  </si>
  <si>
    <t>Per Person</t>
  </si>
  <si>
    <t>Per Hour</t>
  </si>
  <si>
    <t>Confocal training (3 Hours)</t>
  </si>
  <si>
    <t>Confocal with assistance from facility personnel</t>
  </si>
  <si>
    <t>Marianas training (3 Hours)</t>
  </si>
  <si>
    <t>Marianas with assistance from facility personnel</t>
  </si>
  <si>
    <t xml:space="preserve">LCM training </t>
  </si>
  <si>
    <t>LCM With assistance from facility personnel</t>
  </si>
  <si>
    <t>MBF System training</t>
  </si>
  <si>
    <t>MBF System with assistance from facility personnel</t>
  </si>
  <si>
    <t>Image processing and analysis by facility personnel</t>
  </si>
  <si>
    <t>FEDERAL RATE</t>
  </si>
  <si>
    <t>LASER CAPTURE MICROSCOPE (LCM)</t>
  </si>
  <si>
    <t>STEREOINVESTIGATOR MICROSCOPE (MBF SYSTEM)</t>
  </si>
  <si>
    <t>COTHR</t>
  </si>
  <si>
    <t>RNAscope in situ hybridization (probe supplied by investigator)</t>
  </si>
  <si>
    <t>Special stains (histochemical)-inquire regarding specific stains available</t>
  </si>
  <si>
    <t>Blade Sharpening</t>
  </si>
  <si>
    <t>Slide box - 25 slot</t>
  </si>
  <si>
    <t>Slide Box - 100 slot</t>
  </si>
  <si>
    <t>MOR06</t>
  </si>
  <si>
    <t>MOR38</t>
  </si>
  <si>
    <t>MOR31</t>
  </si>
  <si>
    <t>MORD</t>
  </si>
  <si>
    <t>MOR32</t>
  </si>
  <si>
    <t>Per Blade</t>
  </si>
  <si>
    <t>Per Cassette</t>
  </si>
  <si>
    <t>Per Slide</t>
  </si>
  <si>
    <t>Per Box</t>
  </si>
  <si>
    <t>Each</t>
  </si>
  <si>
    <t>Process/embed 1 block-tissue submitted in standard size cassette</t>
  </si>
  <si>
    <t>MOR02</t>
  </si>
  <si>
    <t>Process/embed 1 block-tissue submitted in oversize (50x75mm) cassette</t>
  </si>
  <si>
    <t>MOR39</t>
  </si>
  <si>
    <t>Process, embed and stain 1 H&amp;E slide</t>
  </si>
  <si>
    <t>MOR01</t>
  </si>
  <si>
    <t>H&amp;E stained slide (from pre existing paraffin block)</t>
  </si>
  <si>
    <t>MOR05</t>
  </si>
  <si>
    <t>H&amp;E stained slide (from pre existing 50x75mm paraffin block)</t>
  </si>
  <si>
    <t>H&amp;E stained slide (from provided unstained slide)</t>
  </si>
  <si>
    <t>MOR35</t>
  </si>
  <si>
    <t>H&amp;E stained slide-frozen section</t>
  </si>
  <si>
    <t>MOR10</t>
  </si>
  <si>
    <t>Unstained slide</t>
  </si>
  <si>
    <t>Unstained slide - 50x75 (from pre existing 50x75mm paraffin block)</t>
  </si>
  <si>
    <t>Unstained slide-frozen section</t>
  </si>
  <si>
    <t>MOR04</t>
  </si>
  <si>
    <t>MOR40</t>
  </si>
  <si>
    <t>MOR11</t>
  </si>
  <si>
    <t>UNSTAINED SLIDES</t>
  </si>
  <si>
    <t>IHC-(avidin biotin)-manual (per slide)</t>
  </si>
  <si>
    <t>IHC-(avidin biotin)-automated</t>
  </si>
  <si>
    <t>IHC (Polymer staining)</t>
  </si>
  <si>
    <t>IHC (Polymer staining)-w/irrelevant antibody</t>
  </si>
  <si>
    <t>IHC-multiplex</t>
  </si>
  <si>
    <t>IHC-multiplex-w/irrelevant antibody</t>
  </si>
  <si>
    <t>IHC optimization (per antibody)</t>
  </si>
  <si>
    <t>Per Antibody</t>
  </si>
  <si>
    <t>HISTOLOGY AND ADVANCED HISTOLOGY SERVICES</t>
  </si>
  <si>
    <t>TISSUE EMBEDDING</t>
  </si>
  <si>
    <t>IMMUNOHISTOCHEMISTRY (IHC)</t>
  </si>
  <si>
    <t>IN SITU HYBRIDIZATION (ISH)</t>
  </si>
  <si>
    <t>OTHER HISTOLOGY CHARGES</t>
  </si>
  <si>
    <t xml:space="preserve">Slide Box - large format (50x75mm) slides </t>
  </si>
  <si>
    <t xml:space="preserve">Per Paired Slides </t>
  </si>
  <si>
    <t>IHC-(avidin biotin)-w/irrelevant antibody control-manual</t>
  </si>
  <si>
    <t xml:space="preserve">IHC-(avidin biotin)-w/ irrelevant antibody control-automated </t>
  </si>
  <si>
    <t>RNAscope in situ hybridization (standard controls )</t>
  </si>
  <si>
    <t xml:space="preserve">H&amp;E AND OTHER HISTOCHEMICAL STAINED SLIDES </t>
  </si>
  <si>
    <t>Tissue Specimen Cassetting (Grossing)</t>
  </si>
  <si>
    <t xml:space="preserve">Print Cassettes for Investigator Use </t>
  </si>
  <si>
    <t xml:space="preserve">Print Slides for Investigator Use </t>
  </si>
  <si>
    <t>IPC Histology Technician Time</t>
  </si>
  <si>
    <t>IMAGING AND MICROSCOPY  SERVICES</t>
  </si>
  <si>
    <t>Confocal use by trained users</t>
  </si>
  <si>
    <t>CONFOCAL MICROSCOPE</t>
  </si>
  <si>
    <t>LCM use by trained  users</t>
  </si>
  <si>
    <t>Marianas use by trained users</t>
  </si>
  <si>
    <t xml:space="preserve">Olympus Scanner training </t>
  </si>
  <si>
    <t xml:space="preserve">Olympus Use with assistance from facility personnel </t>
  </si>
  <si>
    <t>Scan one slide at 20x includes storage for 1 year on ACC server</t>
  </si>
  <si>
    <t>Per slide</t>
  </si>
  <si>
    <t>Scan one slide at 40x includes storage for 1 year on ACC server</t>
  </si>
  <si>
    <t>OLYMPUS VS 120  WHOLE SLIDE SCANNER (FLUORESCENCE AND BRIGHTFIELD)</t>
  </si>
  <si>
    <t xml:space="preserve">Olympus Use by trained users </t>
  </si>
  <si>
    <t>LEICA APERIO AT2 WHOLE SLIDE SCANNER (BRIGHTFIELD, 400 SLIDE CAPACITY)</t>
  </si>
  <si>
    <t>Contact ONPRC Grants Administration at ONPRCGA@ohsu.edu when budgeting for Foundation awards and out years.</t>
  </si>
  <si>
    <t>EXTERNAL ACADEMIC RATE</t>
  </si>
  <si>
    <t>MBF System use by trained users</t>
  </si>
  <si>
    <t>MOR41</t>
  </si>
  <si>
    <t>MOR42</t>
  </si>
  <si>
    <t>MOR43</t>
  </si>
  <si>
    <t>MOR44</t>
  </si>
  <si>
    <t>MOR45</t>
  </si>
  <si>
    <t>MOR46</t>
  </si>
  <si>
    <t>MOR47</t>
  </si>
  <si>
    <t>MOR48</t>
  </si>
  <si>
    <t>MOR49</t>
  </si>
  <si>
    <t>MOR50</t>
  </si>
  <si>
    <t>MOR51</t>
  </si>
  <si>
    <t>MOR52</t>
  </si>
  <si>
    <t>MOR53</t>
  </si>
  <si>
    <t>MOR54</t>
  </si>
  <si>
    <t>MOR55</t>
  </si>
  <si>
    <t>MOR56</t>
  </si>
  <si>
    <t>LA20</t>
  </si>
  <si>
    <t>LA40</t>
  </si>
  <si>
    <t>ASOSU</t>
  </si>
  <si>
    <t>OSU</t>
  </si>
  <si>
    <t>TROSU</t>
  </si>
  <si>
    <t>Slide box - 50 slot</t>
  </si>
  <si>
    <t>MOR62</t>
  </si>
  <si>
    <t>Integrated Pathology Core 2020-2021 Rates</t>
  </si>
  <si>
    <t>IHC (Polymer staining) - fluorescent</t>
  </si>
  <si>
    <t>MOR57</t>
  </si>
  <si>
    <t>IHC (Polymer staining)-w/irrelevant antibody - fluorescent</t>
  </si>
  <si>
    <t>MOR58</t>
  </si>
  <si>
    <t>IHC-multiplex - fluorescent</t>
  </si>
  <si>
    <t>MOR59</t>
  </si>
  <si>
    <t>IHC-multiplex-w/irrelevant antibody - fluorescent</t>
  </si>
  <si>
    <t>MOR60</t>
  </si>
  <si>
    <t>IHC optimization (per antibody) - fluorescent</t>
  </si>
  <si>
    <t>MOR61</t>
  </si>
  <si>
    <t>Prices listed are for budgeting purposes only.  At the time of the project, actual rates will be charged. Rates will remain flat until May 1,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</si>
</sst>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7" formatCode="&quot;$&quot;#,##0.00_);\(&quot;$&quot;#,##0.00\)"/>
    <numFmt numFmtId="43" formatCode="_(* #,##0.00_);_(* \(#,##0.00\);_(* &quot;-&quot;??_);_(@_)"/>
    <numFmt numFmtId="164" formatCode="&quot;$&quot;#,##0.00"/>
    <numFmt numFmtId="165" formatCode="&quot;$&quot;#,##0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name val="Arial"/>
      <family val="2"/>
    </font>
    <font>
      <b/>
      <sz val="12"/>
      <color theme="1"/>
      <name val="Calibri"/>
      <family val="2"/>
      <scheme val="minor"/>
    </font>
    <font>
      <sz val="11"/>
      <name val="Arial"/>
      <family val="2"/>
    </font>
    <font>
      <sz val="10"/>
      <name val="Arial"/>
    </font>
    <font>
      <b/>
      <u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1" fillId="0" borderId="0"/>
    <xf numFmtId="0" fontId="13" fillId="0" borderId="0"/>
    <xf numFmtId="0" fontId="12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43" fontId="21" fillId="0" borderId="0" applyFont="0" applyFill="0" applyBorder="0" applyAlignment="0" applyProtection="0"/>
  </cellStyleXfs>
  <cellXfs count="92">
    <xf numFmtId="0" fontId="0" fillId="0" borderId="0" xfId="0"/>
    <xf numFmtId="0" fontId="16" fillId="0" borderId="0" xfId="1" applyFont="1"/>
    <xf numFmtId="0" fontId="17" fillId="0" borderId="0" xfId="1" applyFont="1"/>
    <xf numFmtId="0" fontId="11" fillId="0" borderId="0" xfId="1"/>
    <xf numFmtId="0" fontId="11" fillId="0" borderId="0" xfId="1" applyAlignment="1">
      <alignment horizontal="center"/>
    </xf>
    <xf numFmtId="164" fontId="18" fillId="0" borderId="0" xfId="2" applyNumberFormat="1" applyFont="1" applyFill="1" applyAlignment="1">
      <alignment horizontal="right"/>
    </xf>
    <xf numFmtId="0" fontId="11" fillId="0" borderId="0" xfId="1" applyAlignment="1">
      <alignment horizontal="right"/>
    </xf>
    <xf numFmtId="9" fontId="14" fillId="0" borderId="0" xfId="2" applyNumberFormat="1" applyFont="1" applyFill="1" applyAlignment="1">
      <alignment horizontal="right"/>
    </xf>
    <xf numFmtId="0" fontId="11" fillId="0" borderId="0" xfId="1" applyFill="1"/>
    <xf numFmtId="0" fontId="11" fillId="0" borderId="6" xfId="1" applyBorder="1"/>
    <xf numFmtId="0" fontId="11" fillId="0" borderId="0" xfId="1" applyBorder="1"/>
    <xf numFmtId="0" fontId="11" fillId="0" borderId="0" xfId="1" applyBorder="1" applyAlignment="1">
      <alignment horizontal="center"/>
    </xf>
    <xf numFmtId="0" fontId="11" fillId="0" borderId="0" xfId="1" applyFill="1" applyBorder="1" applyAlignment="1">
      <alignment horizontal="center"/>
    </xf>
    <xf numFmtId="165" fontId="11" fillId="0" borderId="0" xfId="1" applyNumberFormat="1" applyBorder="1"/>
    <xf numFmtId="165" fontId="11" fillId="0" borderId="7" xfId="1" applyNumberFormat="1" applyBorder="1"/>
    <xf numFmtId="0" fontId="11" fillId="0" borderId="0" xfId="1" applyFill="1" applyAlignment="1">
      <alignment horizontal="center"/>
    </xf>
    <xf numFmtId="0" fontId="6" fillId="0" borderId="6" xfId="1" applyFont="1" applyFill="1" applyBorder="1" applyAlignment="1">
      <alignment horizontal="left"/>
    </xf>
    <xf numFmtId="0" fontId="10" fillId="0" borderId="0" xfId="1" applyFont="1" applyBorder="1"/>
    <xf numFmtId="0" fontId="0" fillId="0" borderId="0" xfId="0" applyFill="1" applyBorder="1"/>
    <xf numFmtId="0" fontId="20" fillId="0" borderId="0" xfId="0" applyFont="1" applyFill="1" applyBorder="1"/>
    <xf numFmtId="0" fontId="0" fillId="0" borderId="0" xfId="0" applyBorder="1"/>
    <xf numFmtId="0" fontId="6" fillId="0" borderId="0" xfId="1" applyFont="1" applyFill="1" applyBorder="1" applyAlignment="1">
      <alignment horizontal="left"/>
    </xf>
    <xf numFmtId="165" fontId="6" fillId="0" borderId="0" xfId="1" applyNumberFormat="1" applyFont="1" applyBorder="1" applyAlignment="1">
      <alignment horizontal="right"/>
    </xf>
    <xf numFmtId="165" fontId="6" fillId="0" borderId="0" xfId="1" applyNumberFormat="1" applyFont="1" applyFill="1" applyBorder="1" applyAlignment="1">
      <alignment horizontal="right"/>
    </xf>
    <xf numFmtId="0" fontId="11" fillId="0" borderId="0" xfId="1" applyFill="1" applyBorder="1"/>
    <xf numFmtId="0" fontId="11" fillId="0" borderId="6" xfId="1" applyFill="1" applyBorder="1"/>
    <xf numFmtId="165" fontId="11" fillId="0" borderId="7" xfId="1" applyNumberFormat="1" applyFill="1" applyBorder="1"/>
    <xf numFmtId="0" fontId="11" fillId="0" borderId="2" xfId="1" applyFill="1" applyBorder="1"/>
    <xf numFmtId="0" fontId="11" fillId="0" borderId="8" xfId="1" applyBorder="1"/>
    <xf numFmtId="0" fontId="6" fillId="0" borderId="8" xfId="1" applyFont="1" applyFill="1" applyBorder="1" applyAlignment="1">
      <alignment horizontal="center"/>
    </xf>
    <xf numFmtId="165" fontId="6" fillId="0" borderId="8" xfId="1" applyNumberFormat="1" applyFont="1" applyBorder="1"/>
    <xf numFmtId="165" fontId="11" fillId="0" borderId="9" xfId="1" applyNumberFormat="1" applyFill="1" applyBorder="1"/>
    <xf numFmtId="7" fontId="11" fillId="0" borderId="6" xfId="6" applyNumberFormat="1" applyFont="1" applyBorder="1"/>
    <xf numFmtId="7" fontId="9" fillId="0" borderId="0" xfId="6" applyNumberFormat="1" applyFont="1" applyBorder="1"/>
    <xf numFmtId="7" fontId="9" fillId="0" borderId="0" xfId="6" applyNumberFormat="1" applyFont="1" applyBorder="1" applyAlignment="1">
      <alignment horizontal="center"/>
    </xf>
    <xf numFmtId="7" fontId="11" fillId="0" borderId="0" xfId="6" applyNumberFormat="1" applyFont="1" applyBorder="1"/>
    <xf numFmtId="7" fontId="11" fillId="0" borderId="7" xfId="6" applyNumberFormat="1" applyFont="1" applyBorder="1"/>
    <xf numFmtId="7" fontId="11" fillId="0" borderId="0" xfId="6" applyNumberFormat="1" applyFont="1" applyFill="1" applyBorder="1" applyAlignment="1">
      <alignment horizontal="center"/>
    </xf>
    <xf numFmtId="7" fontId="19" fillId="0" borderId="6" xfId="6" applyNumberFormat="1" applyFont="1" applyFill="1" applyBorder="1" applyAlignment="1">
      <alignment horizontal="left"/>
    </xf>
    <xf numFmtId="7" fontId="9" fillId="0" borderId="0" xfId="6" applyNumberFormat="1" applyFont="1" applyBorder="1" applyAlignment="1">
      <alignment horizontal="left" wrapText="1"/>
    </xf>
    <xf numFmtId="7" fontId="11" fillId="0" borderId="0" xfId="6" applyNumberFormat="1" applyFont="1" applyBorder="1" applyAlignment="1">
      <alignment horizontal="left" wrapText="1"/>
    </xf>
    <xf numFmtId="7" fontId="8" fillId="0" borderId="0" xfId="6" applyNumberFormat="1" applyFont="1" applyBorder="1"/>
    <xf numFmtId="7" fontId="9" fillId="0" borderId="0" xfId="6" applyNumberFormat="1" applyFont="1" applyFill="1" applyBorder="1"/>
    <xf numFmtId="7" fontId="11" fillId="0" borderId="0" xfId="6" applyNumberFormat="1" applyFont="1" applyBorder="1"/>
    <xf numFmtId="7" fontId="6" fillId="0" borderId="0" xfId="6" applyNumberFormat="1" applyFont="1" applyBorder="1"/>
    <xf numFmtId="7" fontId="11" fillId="0" borderId="2" xfId="6" applyNumberFormat="1" applyFont="1" applyBorder="1"/>
    <xf numFmtId="7" fontId="9" fillId="0" borderId="8" xfId="6" applyNumberFormat="1" applyFont="1" applyBorder="1"/>
    <xf numFmtId="7" fontId="11" fillId="0" borderId="8" xfId="6" applyNumberFormat="1" applyFont="1" applyBorder="1"/>
    <xf numFmtId="7" fontId="11" fillId="0" borderId="9" xfId="6" applyNumberFormat="1" applyFont="1" applyBorder="1"/>
    <xf numFmtId="0" fontId="22" fillId="0" borderId="0" xfId="3" applyFont="1" applyFill="1" applyAlignment="1"/>
    <xf numFmtId="0" fontId="15" fillId="2" borderId="1" xfId="1" applyFont="1" applyFill="1" applyBorder="1" applyAlignment="1">
      <alignment horizontal="center" vertical="top" wrapText="1"/>
    </xf>
    <xf numFmtId="0" fontId="11" fillId="0" borderId="0" xfId="1" applyBorder="1" applyAlignment="1">
      <alignment horizontal="center" vertical="top" wrapText="1"/>
    </xf>
    <xf numFmtId="0" fontId="11" fillId="0" borderId="0" xfId="1" applyAlignment="1">
      <alignment horizontal="center" vertical="top" wrapText="1"/>
    </xf>
    <xf numFmtId="9" fontId="11" fillId="0" borderId="0" xfId="1" applyNumberFormat="1" applyFill="1" applyProtection="1">
      <protection locked="0"/>
    </xf>
    <xf numFmtId="165" fontId="11" fillId="0" borderId="8" xfId="1" applyNumberFormat="1" applyBorder="1"/>
    <xf numFmtId="7" fontId="9" fillId="0" borderId="0" xfId="6" applyNumberFormat="1" applyFont="1" applyBorder="1" applyAlignment="1">
      <alignment horizontal="left" wrapText="1"/>
    </xf>
    <xf numFmtId="7" fontId="4" fillId="0" borderId="0" xfId="6" applyNumberFormat="1" applyFont="1" applyBorder="1" applyAlignment="1">
      <alignment horizontal="center"/>
    </xf>
    <xf numFmtId="7" fontId="4" fillId="0" borderId="8" xfId="6" applyNumberFormat="1" applyFont="1" applyBorder="1" applyAlignment="1">
      <alignment horizontal="center"/>
    </xf>
    <xf numFmtId="7" fontId="11" fillId="0" borderId="0" xfId="6" applyNumberFormat="1" applyFont="1" applyBorder="1"/>
    <xf numFmtId="7" fontId="3" fillId="0" borderId="0" xfId="6" applyNumberFormat="1" applyFont="1" applyBorder="1" applyAlignment="1">
      <alignment horizontal="center"/>
    </xf>
    <xf numFmtId="7" fontId="2" fillId="0" borderId="0" xfId="6" applyNumberFormat="1" applyFont="1" applyFill="1" applyBorder="1"/>
    <xf numFmtId="7" fontId="2" fillId="0" borderId="0" xfId="6" applyNumberFormat="1" applyFont="1" applyFill="1" applyBorder="1" applyAlignment="1">
      <alignment horizontal="center"/>
    </xf>
    <xf numFmtId="0" fontId="19" fillId="3" borderId="6" xfId="1" applyFont="1" applyFill="1" applyBorder="1" applyAlignment="1">
      <alignment horizontal="left"/>
    </xf>
    <xf numFmtId="0" fontId="19" fillId="3" borderId="0" xfId="1" applyFont="1" applyFill="1" applyBorder="1" applyAlignment="1">
      <alignment horizontal="left"/>
    </xf>
    <xf numFmtId="0" fontId="19" fillId="3" borderId="7" xfId="1" applyFont="1" applyFill="1" applyBorder="1" applyAlignment="1">
      <alignment horizontal="left"/>
    </xf>
    <xf numFmtId="0" fontId="11" fillId="0" borderId="0" xfId="1" applyFill="1" applyBorder="1" applyAlignment="1">
      <alignment horizontal="left" wrapText="1"/>
    </xf>
    <xf numFmtId="0" fontId="11" fillId="0" borderId="8" xfId="1" applyBorder="1" applyAlignment="1">
      <alignment horizontal="left" wrapText="1"/>
    </xf>
    <xf numFmtId="7" fontId="19" fillId="3" borderId="6" xfId="6" applyNumberFormat="1" applyFont="1" applyFill="1" applyBorder="1" applyAlignment="1">
      <alignment horizontal="left"/>
    </xf>
    <xf numFmtId="7" fontId="19" fillId="3" borderId="0" xfId="6" applyNumberFormat="1" applyFont="1" applyFill="1" applyBorder="1" applyAlignment="1">
      <alignment horizontal="left"/>
    </xf>
    <xf numFmtId="7" fontId="19" fillId="3" borderId="7" xfId="6" applyNumberFormat="1" applyFont="1" applyFill="1" applyBorder="1" applyAlignment="1">
      <alignment horizontal="left"/>
    </xf>
    <xf numFmtId="7" fontId="6" fillId="0" borderId="0" xfId="6" applyNumberFormat="1" applyFont="1" applyBorder="1"/>
    <xf numFmtId="7" fontId="11" fillId="0" borderId="0" xfId="6" applyNumberFormat="1" applyFont="1" applyBorder="1"/>
    <xf numFmtId="7" fontId="9" fillId="0" borderId="0" xfId="6" applyNumberFormat="1" applyFont="1" applyBorder="1" applyAlignment="1">
      <alignment horizontal="left" wrapText="1"/>
    </xf>
    <xf numFmtId="7" fontId="11" fillId="0" borderId="0" xfId="6" applyNumberFormat="1" applyFont="1" applyBorder="1" applyAlignment="1">
      <alignment horizontal="left" wrapText="1"/>
    </xf>
    <xf numFmtId="0" fontId="17" fillId="2" borderId="1" xfId="1" applyFont="1" applyFill="1" applyBorder="1" applyAlignment="1">
      <alignment horizontal="center" vertical="top"/>
    </xf>
    <xf numFmtId="0" fontId="11" fillId="0" borderId="0" xfId="1" applyBorder="1" applyAlignment="1">
      <alignment wrapText="1"/>
    </xf>
    <xf numFmtId="0" fontId="6" fillId="0" borderId="0" xfId="1" applyFont="1" applyFill="1" applyBorder="1" applyAlignment="1">
      <alignment horizontal="left"/>
    </xf>
    <xf numFmtId="0" fontId="11" fillId="0" borderId="0" xfId="1" applyBorder="1" applyAlignment="1">
      <alignment horizontal="left" wrapText="1"/>
    </xf>
    <xf numFmtId="0" fontId="6" fillId="0" borderId="0" xfId="1" applyFont="1" applyBorder="1" applyAlignment="1">
      <alignment horizontal="left" wrapText="1"/>
    </xf>
    <xf numFmtId="0" fontId="5" fillId="0" borderId="0" xfId="1" applyFont="1" applyBorder="1" applyAlignment="1">
      <alignment horizontal="left" wrapText="1"/>
    </xf>
    <xf numFmtId="0" fontId="11" fillId="0" borderId="0" xfId="1" applyBorder="1" applyAlignment="1">
      <alignment horizontal="left"/>
    </xf>
    <xf numFmtId="0" fontId="6" fillId="0" borderId="0" xfId="1" applyFont="1" applyBorder="1" applyAlignment="1">
      <alignment wrapText="1"/>
    </xf>
    <xf numFmtId="7" fontId="8" fillId="0" borderId="8" xfId="6" applyNumberFormat="1" applyFont="1" applyBorder="1" applyAlignment="1">
      <alignment horizontal="left" wrapText="1"/>
    </xf>
    <xf numFmtId="7" fontId="11" fillId="0" borderId="8" xfId="6" applyNumberFormat="1" applyFont="1" applyBorder="1" applyAlignment="1">
      <alignment horizontal="left" wrapText="1"/>
    </xf>
    <xf numFmtId="7" fontId="6" fillId="0" borderId="0" xfId="6" applyNumberFormat="1" applyFont="1" applyBorder="1" applyAlignment="1">
      <alignment horizontal="left" wrapText="1"/>
    </xf>
    <xf numFmtId="7" fontId="2" fillId="0" borderId="0" xfId="6" applyNumberFormat="1" applyFont="1" applyFill="1" applyBorder="1" applyAlignment="1">
      <alignment horizontal="left" wrapText="1"/>
    </xf>
    <xf numFmtId="7" fontId="7" fillId="0" borderId="0" xfId="6" applyNumberFormat="1" applyFont="1" applyBorder="1" applyAlignment="1">
      <alignment horizontal="left" wrapText="1"/>
    </xf>
    <xf numFmtId="0" fontId="17" fillId="2" borderId="1" xfId="1" applyFont="1" applyFill="1" applyBorder="1" applyAlignment="1">
      <alignment horizontal="center" vertical="top" wrapText="1"/>
    </xf>
    <xf numFmtId="0" fontId="19" fillId="3" borderId="3" xfId="1" applyFont="1" applyFill="1" applyBorder="1" applyAlignment="1">
      <alignment horizontal="left"/>
    </xf>
    <xf numFmtId="0" fontId="19" fillId="3" borderId="4" xfId="1" applyFont="1" applyFill="1" applyBorder="1" applyAlignment="1">
      <alignment horizontal="left"/>
    </xf>
    <xf numFmtId="0" fontId="19" fillId="3" borderId="5" xfId="1" applyFont="1" applyFill="1" applyBorder="1" applyAlignment="1">
      <alignment horizontal="left"/>
    </xf>
    <xf numFmtId="7" fontId="1" fillId="0" borderId="0" xfId="6" applyNumberFormat="1" applyFont="1" applyBorder="1" applyAlignment="1">
      <alignment horizontal="left" wrapText="1"/>
    </xf>
  </cellXfs>
  <cellStyles count="7">
    <cellStyle name="Comma" xfId="6" builtinId="3"/>
    <cellStyle name="Normal" xfId="0" builtinId="0"/>
    <cellStyle name="Normal 2" xfId="1"/>
    <cellStyle name="Normal 2 2" xfId="3"/>
    <cellStyle name="Normal 3" xfId="2"/>
    <cellStyle name="Percent 2" xfId="4"/>
    <cellStyle name="Percent 3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1181100</xdr:colOff>
      <xdr:row>3</xdr:row>
      <xdr:rowOff>1270</xdr:rowOff>
    </xdr:to>
    <xdr:pic>
      <xdr:nvPicPr>
        <xdr:cNvPr id="3" name="Picture 2" descr="C:\Users\starkk\Desktop\ONPRC-4C-POS-2 for print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43125" cy="6756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7"/>
  <sheetViews>
    <sheetView tabSelected="1" workbookViewId="0">
      <selection activeCell="G7" sqref="G7"/>
    </sheetView>
  </sheetViews>
  <sheetFormatPr defaultColWidth="9.140625" defaultRowHeight="15" x14ac:dyDescent="0.25"/>
  <cols>
    <col min="1" max="1" width="14.42578125" style="3" customWidth="1"/>
    <col min="2" max="2" width="22.28515625" style="3" customWidth="1"/>
    <col min="3" max="3" width="51.28515625" style="3" customWidth="1"/>
    <col min="4" max="4" width="17.140625" style="3" customWidth="1"/>
    <col min="5" max="5" width="17.140625" style="4" customWidth="1"/>
    <col min="6" max="8" width="20.42578125" style="3" customWidth="1"/>
    <col min="9" max="9" width="9.140625" style="10"/>
    <col min="10" max="16384" width="9.140625" style="3"/>
  </cols>
  <sheetData>
    <row r="1" spans="1:9" ht="15.75" x14ac:dyDescent="0.25">
      <c r="D1" s="49"/>
    </row>
    <row r="2" spans="1:9" ht="18.75" x14ac:dyDescent="0.3">
      <c r="A2" s="1"/>
      <c r="B2" s="1"/>
      <c r="C2" s="2"/>
      <c r="D2" s="49"/>
    </row>
    <row r="3" spans="1:9" ht="18.75" x14ac:dyDescent="0.3">
      <c r="A3" s="1"/>
      <c r="B3" s="1"/>
      <c r="C3" s="2" t="s">
        <v>131</v>
      </c>
    </row>
    <row r="4" spans="1:9" ht="18.75" x14ac:dyDescent="0.3">
      <c r="A4" s="1"/>
      <c r="B4" s="1"/>
      <c r="C4" s="2"/>
    </row>
    <row r="5" spans="1:9" ht="18.75" x14ac:dyDescent="0.3">
      <c r="A5" s="49" t="s">
        <v>142</v>
      </c>
      <c r="B5" s="1"/>
      <c r="C5" s="2"/>
      <c r="F5" s="5"/>
      <c r="G5" s="53"/>
    </row>
    <row r="6" spans="1:9" ht="18.75" x14ac:dyDescent="0.3">
      <c r="A6" s="49" t="s">
        <v>105</v>
      </c>
      <c r="B6" s="1"/>
      <c r="E6" s="6"/>
      <c r="F6" s="7"/>
      <c r="G6" s="8"/>
    </row>
    <row r="7" spans="1:9" s="52" customFormat="1" ht="30" x14ac:dyDescent="0.2">
      <c r="A7" s="87" t="s">
        <v>77</v>
      </c>
      <c r="B7" s="87"/>
      <c r="C7" s="87"/>
      <c r="D7" s="50" t="s">
        <v>8</v>
      </c>
      <c r="E7" s="50" t="s">
        <v>9</v>
      </c>
      <c r="F7" s="50" t="s">
        <v>30</v>
      </c>
      <c r="G7" s="50" t="s">
        <v>106</v>
      </c>
      <c r="H7" s="50" t="s">
        <v>16</v>
      </c>
      <c r="I7" s="51"/>
    </row>
    <row r="8" spans="1:9" s="15" customFormat="1" ht="15.75" x14ac:dyDescent="0.25">
      <c r="A8" s="62" t="s">
        <v>78</v>
      </c>
      <c r="B8" s="63"/>
      <c r="C8" s="63"/>
      <c r="D8" s="63"/>
      <c r="E8" s="63"/>
      <c r="F8" s="63"/>
      <c r="G8" s="63"/>
      <c r="H8" s="64"/>
      <c r="I8" s="12"/>
    </row>
    <row r="9" spans="1:9" s="15" customFormat="1" x14ac:dyDescent="0.25">
      <c r="A9" s="32"/>
      <c r="B9" s="72" t="s">
        <v>49</v>
      </c>
      <c r="C9" s="73"/>
      <c r="D9" s="33" t="s">
        <v>45</v>
      </c>
      <c r="E9" s="34" t="s">
        <v>50</v>
      </c>
      <c r="F9" s="35">
        <v>4</v>
      </c>
      <c r="G9" s="35">
        <f>F9*1.75</f>
        <v>7</v>
      </c>
      <c r="H9" s="36">
        <f t="shared" ref="H9:H11" si="0">F9*1.91*1.25</f>
        <v>9.5499999999999989</v>
      </c>
      <c r="I9" s="37"/>
    </row>
    <row r="10" spans="1:9" s="15" customFormat="1" x14ac:dyDescent="0.25">
      <c r="A10" s="32"/>
      <c r="B10" s="72" t="s">
        <v>51</v>
      </c>
      <c r="C10" s="73"/>
      <c r="D10" s="33" t="s">
        <v>45</v>
      </c>
      <c r="E10" s="34" t="s">
        <v>52</v>
      </c>
      <c r="F10" s="35">
        <v>8.5</v>
      </c>
      <c r="G10" s="43">
        <f t="shared" ref="G10:G11" si="1">F10*1.75</f>
        <v>14.875</v>
      </c>
      <c r="H10" s="36">
        <f t="shared" si="0"/>
        <v>20.293749999999999</v>
      </c>
      <c r="I10" s="37"/>
    </row>
    <row r="11" spans="1:9" s="15" customFormat="1" x14ac:dyDescent="0.25">
      <c r="A11" s="32"/>
      <c r="B11" s="72" t="s">
        <v>53</v>
      </c>
      <c r="C11" s="73"/>
      <c r="D11" s="33" t="s">
        <v>46</v>
      </c>
      <c r="E11" s="34" t="s">
        <v>54</v>
      </c>
      <c r="F11" s="35">
        <v>11</v>
      </c>
      <c r="G11" s="43">
        <f t="shared" si="1"/>
        <v>19.25</v>
      </c>
      <c r="H11" s="36">
        <f t="shared" si="0"/>
        <v>26.262499999999996</v>
      </c>
      <c r="I11" s="37"/>
    </row>
    <row r="12" spans="1:9" ht="15.75" x14ac:dyDescent="0.25">
      <c r="A12" s="67" t="s">
        <v>68</v>
      </c>
      <c r="B12" s="68"/>
      <c r="C12" s="68"/>
      <c r="D12" s="68"/>
      <c r="E12" s="68"/>
      <c r="F12" s="68"/>
      <c r="G12" s="68"/>
      <c r="H12" s="69"/>
      <c r="I12" s="35"/>
    </row>
    <row r="13" spans="1:9" ht="15.75" x14ac:dyDescent="0.25">
      <c r="A13" s="38"/>
      <c r="B13" s="72" t="s">
        <v>62</v>
      </c>
      <c r="C13" s="73"/>
      <c r="D13" s="55" t="s">
        <v>46</v>
      </c>
      <c r="E13" s="34" t="s">
        <v>65</v>
      </c>
      <c r="F13" s="35">
        <v>3.5</v>
      </c>
      <c r="G13" s="43">
        <f t="shared" ref="G13:G15" si="2">F13*1.75</f>
        <v>6.125</v>
      </c>
      <c r="H13" s="36">
        <f t="shared" ref="H13:H15" si="3">F13*1.91*1.25</f>
        <v>8.3562499999999993</v>
      </c>
      <c r="I13" s="35"/>
    </row>
    <row r="14" spans="1:9" ht="15.75" x14ac:dyDescent="0.25">
      <c r="A14" s="38"/>
      <c r="B14" s="72" t="s">
        <v>63</v>
      </c>
      <c r="C14" s="73"/>
      <c r="D14" s="55" t="s">
        <v>46</v>
      </c>
      <c r="E14" s="34" t="s">
        <v>66</v>
      </c>
      <c r="F14" s="35">
        <v>5</v>
      </c>
      <c r="G14" s="43">
        <f t="shared" si="2"/>
        <v>8.75</v>
      </c>
      <c r="H14" s="36">
        <f t="shared" si="3"/>
        <v>11.937499999999998</v>
      </c>
      <c r="I14" s="35"/>
    </row>
    <row r="15" spans="1:9" ht="15.75" x14ac:dyDescent="0.25">
      <c r="A15" s="38"/>
      <c r="B15" s="72" t="s">
        <v>64</v>
      </c>
      <c r="C15" s="73"/>
      <c r="D15" s="55" t="s">
        <v>46</v>
      </c>
      <c r="E15" s="34" t="s">
        <v>67</v>
      </c>
      <c r="F15" s="35">
        <v>6</v>
      </c>
      <c r="G15" s="43">
        <f t="shared" si="2"/>
        <v>10.5</v>
      </c>
      <c r="H15" s="36">
        <f t="shared" si="3"/>
        <v>14.324999999999999</v>
      </c>
      <c r="I15" s="35"/>
    </row>
    <row r="16" spans="1:9" ht="15.75" x14ac:dyDescent="0.25">
      <c r="A16" s="67" t="s">
        <v>87</v>
      </c>
      <c r="B16" s="68"/>
      <c r="C16" s="68"/>
      <c r="D16" s="68"/>
      <c r="E16" s="68"/>
      <c r="F16" s="68"/>
      <c r="G16" s="68"/>
      <c r="H16" s="69"/>
      <c r="I16" s="35"/>
    </row>
    <row r="17" spans="1:9" ht="14.45" customHeight="1" x14ac:dyDescent="0.25">
      <c r="A17" s="32"/>
      <c r="B17" s="39" t="s">
        <v>55</v>
      </c>
      <c r="C17" s="40"/>
      <c r="D17" s="33" t="s">
        <v>46</v>
      </c>
      <c r="E17" s="34" t="s">
        <v>56</v>
      </c>
      <c r="F17" s="35">
        <v>7</v>
      </c>
      <c r="G17" s="43">
        <f>F17*1.75</f>
        <v>12.25</v>
      </c>
      <c r="H17" s="36">
        <f t="shared" ref="H17:H19" si="4">F17*1.91*1.25</f>
        <v>16.712499999999999</v>
      </c>
      <c r="I17" s="35"/>
    </row>
    <row r="18" spans="1:9" x14ac:dyDescent="0.25">
      <c r="A18" s="32"/>
      <c r="B18" s="72" t="s">
        <v>57</v>
      </c>
      <c r="C18" s="73"/>
      <c r="D18" s="33" t="s">
        <v>46</v>
      </c>
      <c r="E18" s="56" t="s">
        <v>108</v>
      </c>
      <c r="F18" s="35">
        <v>10</v>
      </c>
      <c r="G18" s="43">
        <f t="shared" ref="G18:G21" si="5">F18*1.75</f>
        <v>17.5</v>
      </c>
      <c r="H18" s="36">
        <f t="shared" si="4"/>
        <v>23.874999999999996</v>
      </c>
      <c r="I18" s="35"/>
    </row>
    <row r="19" spans="1:9" x14ac:dyDescent="0.25">
      <c r="A19" s="32"/>
      <c r="B19" s="72" t="s">
        <v>58</v>
      </c>
      <c r="C19" s="73"/>
      <c r="D19" s="33" t="s">
        <v>46</v>
      </c>
      <c r="E19" s="34" t="s">
        <v>59</v>
      </c>
      <c r="F19" s="35">
        <v>1.5</v>
      </c>
      <c r="G19" s="43">
        <f t="shared" si="5"/>
        <v>2.625</v>
      </c>
      <c r="H19" s="36">
        <f t="shared" si="4"/>
        <v>3.5812499999999998</v>
      </c>
      <c r="I19" s="35"/>
    </row>
    <row r="20" spans="1:9" x14ac:dyDescent="0.25">
      <c r="A20" s="32"/>
      <c r="B20" s="72" t="s">
        <v>60</v>
      </c>
      <c r="C20" s="73"/>
      <c r="D20" s="33" t="s">
        <v>46</v>
      </c>
      <c r="E20" s="34" t="s">
        <v>61</v>
      </c>
      <c r="F20" s="35">
        <v>9</v>
      </c>
      <c r="G20" s="43">
        <f t="shared" si="5"/>
        <v>15.75</v>
      </c>
      <c r="H20" s="36">
        <f>F20*1.91*1.25</f>
        <v>21.487499999999997</v>
      </c>
      <c r="I20" s="35"/>
    </row>
    <row r="21" spans="1:9" x14ac:dyDescent="0.25">
      <c r="A21" s="32"/>
      <c r="B21" s="72" t="s">
        <v>35</v>
      </c>
      <c r="C21" s="73"/>
      <c r="D21" s="33" t="s">
        <v>48</v>
      </c>
      <c r="E21" s="34" t="s">
        <v>39</v>
      </c>
      <c r="F21" s="35">
        <v>10</v>
      </c>
      <c r="G21" s="43">
        <f t="shared" si="5"/>
        <v>17.5</v>
      </c>
      <c r="H21" s="36">
        <f>F21*1.91*1.25</f>
        <v>23.874999999999996</v>
      </c>
      <c r="I21" s="35"/>
    </row>
    <row r="22" spans="1:9" ht="15.75" x14ac:dyDescent="0.25">
      <c r="A22" s="67" t="s">
        <v>79</v>
      </c>
      <c r="B22" s="68"/>
      <c r="C22" s="68"/>
      <c r="D22" s="68"/>
      <c r="E22" s="68"/>
      <c r="F22" s="68"/>
      <c r="G22" s="68"/>
      <c r="H22" s="69"/>
      <c r="I22" s="35"/>
    </row>
    <row r="23" spans="1:9" x14ac:dyDescent="0.25">
      <c r="A23" s="32"/>
      <c r="B23" s="91" t="s">
        <v>69</v>
      </c>
      <c r="C23" s="72"/>
      <c r="D23" s="33" t="s">
        <v>46</v>
      </c>
      <c r="E23" s="56" t="s">
        <v>109</v>
      </c>
      <c r="F23" s="35">
        <v>18</v>
      </c>
      <c r="G23" s="43">
        <f t="shared" ref="G23:G30" si="6">F23*1.75</f>
        <v>31.5</v>
      </c>
      <c r="H23" s="36">
        <f t="shared" ref="H23:H25" si="7">F23*1.91*1.25</f>
        <v>42.974999999999994</v>
      </c>
      <c r="I23" s="35"/>
    </row>
    <row r="24" spans="1:9" x14ac:dyDescent="0.25">
      <c r="A24" s="32"/>
      <c r="B24" s="86" t="s">
        <v>84</v>
      </c>
      <c r="C24" s="72"/>
      <c r="D24" s="41" t="s">
        <v>83</v>
      </c>
      <c r="E24" s="56" t="s">
        <v>110</v>
      </c>
      <c r="F24" s="35">
        <v>36</v>
      </c>
      <c r="G24" s="43">
        <f t="shared" si="6"/>
        <v>63</v>
      </c>
      <c r="H24" s="36">
        <f t="shared" si="7"/>
        <v>85.949999999999989</v>
      </c>
      <c r="I24" s="35"/>
    </row>
    <row r="25" spans="1:9" x14ac:dyDescent="0.25">
      <c r="A25" s="32"/>
      <c r="B25" s="72" t="s">
        <v>70</v>
      </c>
      <c r="C25" s="72"/>
      <c r="D25" s="33" t="s">
        <v>46</v>
      </c>
      <c r="E25" s="56" t="s">
        <v>111</v>
      </c>
      <c r="F25" s="35">
        <v>19</v>
      </c>
      <c r="G25" s="43">
        <f t="shared" si="6"/>
        <v>33.25</v>
      </c>
      <c r="H25" s="36">
        <f t="shared" si="7"/>
        <v>45.362499999999997</v>
      </c>
      <c r="I25" s="35"/>
    </row>
    <row r="26" spans="1:9" x14ac:dyDescent="0.25">
      <c r="A26" s="32"/>
      <c r="B26" s="86" t="s">
        <v>85</v>
      </c>
      <c r="C26" s="72"/>
      <c r="D26" s="41" t="s">
        <v>83</v>
      </c>
      <c r="E26" s="56" t="s">
        <v>112</v>
      </c>
      <c r="F26" s="35">
        <v>38</v>
      </c>
      <c r="G26" s="43">
        <f t="shared" si="6"/>
        <v>66.5</v>
      </c>
      <c r="H26" s="36">
        <f t="shared" ref="H26:H30" si="8">F26*1.91*1.25</f>
        <v>90.724999999999994</v>
      </c>
      <c r="I26" s="35"/>
    </row>
    <row r="27" spans="1:9" x14ac:dyDescent="0.25">
      <c r="A27" s="32"/>
      <c r="B27" s="72" t="s">
        <v>71</v>
      </c>
      <c r="C27" s="72"/>
      <c r="D27" s="33" t="s">
        <v>46</v>
      </c>
      <c r="E27" s="56" t="s">
        <v>113</v>
      </c>
      <c r="F27" s="35">
        <v>28</v>
      </c>
      <c r="G27" s="43">
        <f t="shared" si="6"/>
        <v>49</v>
      </c>
      <c r="H27" s="36">
        <f t="shared" si="8"/>
        <v>66.849999999999994</v>
      </c>
      <c r="I27" s="35"/>
    </row>
    <row r="28" spans="1:9" x14ac:dyDescent="0.25">
      <c r="A28" s="32"/>
      <c r="B28" s="72" t="s">
        <v>72</v>
      </c>
      <c r="C28" s="72"/>
      <c r="D28" s="41" t="s">
        <v>83</v>
      </c>
      <c r="E28" s="56" t="s">
        <v>114</v>
      </c>
      <c r="F28" s="35">
        <v>56</v>
      </c>
      <c r="G28" s="43">
        <f t="shared" si="6"/>
        <v>98</v>
      </c>
      <c r="H28" s="36">
        <f t="shared" si="8"/>
        <v>133.69999999999999</v>
      </c>
      <c r="I28" s="35"/>
    </row>
    <row r="29" spans="1:9" x14ac:dyDescent="0.25">
      <c r="A29" s="32"/>
      <c r="B29" s="72" t="s">
        <v>73</v>
      </c>
      <c r="C29" s="72"/>
      <c r="D29" s="33" t="s">
        <v>46</v>
      </c>
      <c r="E29" s="56" t="s">
        <v>115</v>
      </c>
      <c r="F29" s="35">
        <v>45</v>
      </c>
      <c r="G29" s="43">
        <f t="shared" si="6"/>
        <v>78.75</v>
      </c>
      <c r="H29" s="36">
        <f t="shared" si="8"/>
        <v>107.4375</v>
      </c>
      <c r="I29" s="35"/>
    </row>
    <row r="30" spans="1:9" x14ac:dyDescent="0.25">
      <c r="A30" s="32"/>
      <c r="B30" s="72" t="s">
        <v>74</v>
      </c>
      <c r="C30" s="72"/>
      <c r="D30" s="41" t="s">
        <v>83</v>
      </c>
      <c r="E30" s="56" t="s">
        <v>116</v>
      </c>
      <c r="F30" s="35">
        <v>90</v>
      </c>
      <c r="G30" s="43">
        <f t="shared" si="6"/>
        <v>157.5</v>
      </c>
      <c r="H30" s="36">
        <f t="shared" si="8"/>
        <v>214.875</v>
      </c>
      <c r="I30" s="35"/>
    </row>
    <row r="31" spans="1:9" x14ac:dyDescent="0.25">
      <c r="A31" s="32"/>
      <c r="B31" s="72" t="s">
        <v>75</v>
      </c>
      <c r="C31" s="72"/>
      <c r="D31" s="33" t="s">
        <v>76</v>
      </c>
      <c r="E31" s="56" t="s">
        <v>117</v>
      </c>
      <c r="F31" s="35">
        <v>240</v>
      </c>
      <c r="G31" s="43">
        <f>F31*1.75</f>
        <v>420</v>
      </c>
      <c r="H31" s="36">
        <f>F31*1.91*1.25</f>
        <v>573</v>
      </c>
      <c r="I31" s="58"/>
    </row>
    <row r="32" spans="1:9" x14ac:dyDescent="0.25">
      <c r="A32" s="32"/>
      <c r="B32" s="85" t="s">
        <v>132</v>
      </c>
      <c r="C32" s="85"/>
      <c r="D32" s="60" t="s">
        <v>46</v>
      </c>
      <c r="E32" s="61" t="s">
        <v>133</v>
      </c>
      <c r="F32" s="60">
        <v>28</v>
      </c>
      <c r="G32" s="58">
        <f t="shared" ref="G32:G36" si="9">F32*1.75</f>
        <v>49</v>
      </c>
      <c r="H32" s="36">
        <f t="shared" ref="H32:H36" si="10">F32*1.91*1.25</f>
        <v>66.849999999999994</v>
      </c>
      <c r="I32" s="58"/>
    </row>
    <row r="33" spans="1:9" x14ac:dyDescent="0.25">
      <c r="A33" s="32"/>
      <c r="B33" s="85" t="s">
        <v>134</v>
      </c>
      <c r="C33" s="85"/>
      <c r="D33" s="60" t="s">
        <v>83</v>
      </c>
      <c r="E33" s="61" t="s">
        <v>135</v>
      </c>
      <c r="F33" s="60">
        <v>56</v>
      </c>
      <c r="G33" s="58">
        <f t="shared" si="9"/>
        <v>98</v>
      </c>
      <c r="H33" s="36">
        <f t="shared" si="10"/>
        <v>133.69999999999999</v>
      </c>
      <c r="I33" s="58"/>
    </row>
    <row r="34" spans="1:9" x14ac:dyDescent="0.25">
      <c r="A34" s="32"/>
      <c r="B34" s="85" t="s">
        <v>136</v>
      </c>
      <c r="C34" s="85"/>
      <c r="D34" s="60" t="s">
        <v>46</v>
      </c>
      <c r="E34" s="61" t="s">
        <v>137</v>
      </c>
      <c r="F34" s="60">
        <v>45</v>
      </c>
      <c r="G34" s="58">
        <f t="shared" si="9"/>
        <v>78.75</v>
      </c>
      <c r="H34" s="36">
        <f t="shared" si="10"/>
        <v>107.4375</v>
      </c>
      <c r="I34" s="58"/>
    </row>
    <row r="35" spans="1:9" x14ac:dyDescent="0.25">
      <c r="A35" s="32"/>
      <c r="B35" s="85" t="s">
        <v>138</v>
      </c>
      <c r="C35" s="85"/>
      <c r="D35" s="60" t="s">
        <v>83</v>
      </c>
      <c r="E35" s="61" t="s">
        <v>139</v>
      </c>
      <c r="F35" s="60">
        <v>90</v>
      </c>
      <c r="G35" s="58">
        <f t="shared" si="9"/>
        <v>157.5</v>
      </c>
      <c r="H35" s="36">
        <f t="shared" si="10"/>
        <v>214.875</v>
      </c>
      <c r="I35" s="58"/>
    </row>
    <row r="36" spans="1:9" x14ac:dyDescent="0.25">
      <c r="A36" s="32"/>
      <c r="B36" s="85" t="s">
        <v>140</v>
      </c>
      <c r="C36" s="85"/>
      <c r="D36" s="60" t="s">
        <v>76</v>
      </c>
      <c r="E36" s="61" t="s">
        <v>141</v>
      </c>
      <c r="F36" s="60">
        <v>240</v>
      </c>
      <c r="G36" s="58">
        <f t="shared" si="9"/>
        <v>420</v>
      </c>
      <c r="H36" s="36">
        <f t="shared" si="10"/>
        <v>573</v>
      </c>
      <c r="I36" s="35"/>
    </row>
    <row r="37" spans="1:9" ht="15.75" x14ac:dyDescent="0.25">
      <c r="A37" s="67" t="s">
        <v>80</v>
      </c>
      <c r="B37" s="68"/>
      <c r="C37" s="68"/>
      <c r="D37" s="68"/>
      <c r="E37" s="68"/>
      <c r="F37" s="68"/>
      <c r="G37" s="68"/>
      <c r="H37" s="69"/>
      <c r="I37" s="35"/>
    </row>
    <row r="38" spans="1:9" x14ac:dyDescent="0.25">
      <c r="A38" s="32"/>
      <c r="B38" s="72" t="s">
        <v>34</v>
      </c>
      <c r="C38" s="73"/>
      <c r="D38" s="42" t="s">
        <v>48</v>
      </c>
      <c r="E38" s="56" t="s">
        <v>118</v>
      </c>
      <c r="F38" s="35">
        <v>75</v>
      </c>
      <c r="G38" s="43">
        <f t="shared" ref="G38:G39" si="11">F38*1.75</f>
        <v>131.25</v>
      </c>
      <c r="H38" s="36">
        <f t="shared" ref="H38" si="12">F38*1.91*1.25</f>
        <v>179.0625</v>
      </c>
      <c r="I38" s="35"/>
    </row>
    <row r="39" spans="1:9" x14ac:dyDescent="0.25">
      <c r="A39" s="32"/>
      <c r="B39" s="70" t="s">
        <v>86</v>
      </c>
      <c r="C39" s="71"/>
      <c r="D39" s="44" t="s">
        <v>48</v>
      </c>
      <c r="E39" s="59" t="s">
        <v>123</v>
      </c>
      <c r="F39" s="35">
        <v>75</v>
      </c>
      <c r="G39" s="43">
        <f t="shared" si="11"/>
        <v>131.25</v>
      </c>
      <c r="H39" s="36">
        <f t="shared" ref="H39" si="13">F39*1.91*1.25</f>
        <v>179.0625</v>
      </c>
      <c r="I39" s="35"/>
    </row>
    <row r="40" spans="1:9" ht="15.75" x14ac:dyDescent="0.25">
      <c r="A40" s="67" t="s">
        <v>81</v>
      </c>
      <c r="B40" s="68"/>
      <c r="C40" s="68"/>
      <c r="D40" s="68"/>
      <c r="E40" s="68"/>
      <c r="F40" s="68"/>
      <c r="G40" s="68"/>
      <c r="H40" s="69"/>
      <c r="I40" s="35"/>
    </row>
    <row r="41" spans="1:9" x14ac:dyDescent="0.25">
      <c r="A41" s="32"/>
      <c r="B41" s="84" t="s">
        <v>91</v>
      </c>
      <c r="C41" s="73"/>
      <c r="D41" s="33" t="s">
        <v>20</v>
      </c>
      <c r="E41" s="34" t="s">
        <v>40</v>
      </c>
      <c r="F41" s="35">
        <v>30</v>
      </c>
      <c r="G41" s="43">
        <f t="shared" ref="G41:G49" si="14">F41*1.75</f>
        <v>52.5</v>
      </c>
      <c r="H41" s="36">
        <f t="shared" ref="H41:H48" si="15">F41*1.91*1.25</f>
        <v>71.625</v>
      </c>
      <c r="I41" s="35"/>
    </row>
    <row r="42" spans="1:9" x14ac:dyDescent="0.25">
      <c r="A42" s="32"/>
      <c r="B42" s="84" t="s">
        <v>88</v>
      </c>
      <c r="C42" s="73"/>
      <c r="D42" s="33" t="s">
        <v>45</v>
      </c>
      <c r="E42" s="56" t="s">
        <v>119</v>
      </c>
      <c r="F42" s="35">
        <v>0.6</v>
      </c>
      <c r="G42" s="43">
        <f t="shared" si="14"/>
        <v>1.05</v>
      </c>
      <c r="H42" s="36">
        <f t="shared" si="15"/>
        <v>1.4324999999999999</v>
      </c>
      <c r="I42" s="35"/>
    </row>
    <row r="43" spans="1:9" x14ac:dyDescent="0.25">
      <c r="A43" s="32"/>
      <c r="B43" s="72" t="s">
        <v>36</v>
      </c>
      <c r="C43" s="73"/>
      <c r="D43" s="33" t="s">
        <v>44</v>
      </c>
      <c r="E43" s="34" t="s">
        <v>41</v>
      </c>
      <c r="F43" s="35">
        <v>28.77</v>
      </c>
      <c r="G43" s="43">
        <f t="shared" si="14"/>
        <v>50.347499999999997</v>
      </c>
      <c r="H43" s="36">
        <f t="shared" si="15"/>
        <v>68.688374999999994</v>
      </c>
      <c r="I43" s="35"/>
    </row>
    <row r="44" spans="1:9" x14ac:dyDescent="0.25">
      <c r="A44" s="32"/>
      <c r="B44" s="84" t="s">
        <v>89</v>
      </c>
      <c r="C44" s="73"/>
      <c r="D44" s="33" t="s">
        <v>45</v>
      </c>
      <c r="E44" s="56" t="s">
        <v>120</v>
      </c>
      <c r="F44" s="35">
        <v>0.8</v>
      </c>
      <c r="G44" s="43">
        <f t="shared" si="14"/>
        <v>1.4000000000000001</v>
      </c>
      <c r="H44" s="36">
        <f t="shared" si="15"/>
        <v>1.9100000000000001</v>
      </c>
      <c r="I44" s="35"/>
    </row>
    <row r="45" spans="1:9" x14ac:dyDescent="0.25">
      <c r="A45" s="32"/>
      <c r="B45" s="84" t="s">
        <v>90</v>
      </c>
      <c r="C45" s="73"/>
      <c r="D45" s="33" t="s">
        <v>46</v>
      </c>
      <c r="E45" s="56" t="s">
        <v>121</v>
      </c>
      <c r="F45" s="35">
        <v>0.65</v>
      </c>
      <c r="G45" s="43">
        <f t="shared" si="14"/>
        <v>1.1375</v>
      </c>
      <c r="H45" s="36">
        <f t="shared" si="15"/>
        <v>1.5518750000000001</v>
      </c>
      <c r="I45" s="35"/>
    </row>
    <row r="46" spans="1:9" x14ac:dyDescent="0.25">
      <c r="A46" s="32"/>
      <c r="B46" s="72" t="s">
        <v>37</v>
      </c>
      <c r="C46" s="73"/>
      <c r="D46" s="33" t="s">
        <v>47</v>
      </c>
      <c r="E46" s="34" t="s">
        <v>42</v>
      </c>
      <c r="F46" s="35">
        <v>3</v>
      </c>
      <c r="G46" s="43">
        <f t="shared" si="14"/>
        <v>5.25</v>
      </c>
      <c r="H46" s="36">
        <f t="shared" si="15"/>
        <v>7.1624999999999996</v>
      </c>
      <c r="I46" s="35"/>
    </row>
    <row r="47" spans="1:9" x14ac:dyDescent="0.25">
      <c r="A47" s="32"/>
      <c r="B47" s="85" t="s">
        <v>129</v>
      </c>
      <c r="C47" s="85"/>
      <c r="D47" s="60" t="s">
        <v>47</v>
      </c>
      <c r="E47" s="61" t="s">
        <v>130</v>
      </c>
      <c r="F47" s="60">
        <v>4</v>
      </c>
      <c r="G47" s="58">
        <f t="shared" si="14"/>
        <v>7</v>
      </c>
      <c r="H47" s="36">
        <f t="shared" si="15"/>
        <v>9.5499999999999989</v>
      </c>
      <c r="I47" s="58"/>
    </row>
    <row r="48" spans="1:9" x14ac:dyDescent="0.25">
      <c r="A48" s="32"/>
      <c r="B48" s="72" t="s">
        <v>38</v>
      </c>
      <c r="C48" s="73"/>
      <c r="D48" s="33" t="s">
        <v>47</v>
      </c>
      <c r="E48" s="34" t="s">
        <v>43</v>
      </c>
      <c r="F48" s="35">
        <v>4</v>
      </c>
      <c r="G48" s="43">
        <f t="shared" si="14"/>
        <v>7</v>
      </c>
      <c r="H48" s="36">
        <f t="shared" si="15"/>
        <v>9.5499999999999989</v>
      </c>
      <c r="I48" s="35"/>
    </row>
    <row r="49" spans="1:9" x14ac:dyDescent="0.25">
      <c r="A49" s="45"/>
      <c r="B49" s="82" t="s">
        <v>82</v>
      </c>
      <c r="C49" s="83"/>
      <c r="D49" s="46" t="s">
        <v>47</v>
      </c>
      <c r="E49" s="57" t="s">
        <v>122</v>
      </c>
      <c r="F49" s="47">
        <v>20</v>
      </c>
      <c r="G49" s="47">
        <f t="shared" si="14"/>
        <v>35</v>
      </c>
      <c r="H49" s="48">
        <f>F49*1.91*1.25</f>
        <v>47.749999999999993</v>
      </c>
      <c r="I49" s="35"/>
    </row>
    <row r="51" spans="1:9" s="4" customFormat="1" ht="30" x14ac:dyDescent="0.25">
      <c r="A51" s="74" t="s">
        <v>92</v>
      </c>
      <c r="B51" s="74"/>
      <c r="C51" s="74"/>
      <c r="D51" s="50" t="s">
        <v>8</v>
      </c>
      <c r="E51" s="50" t="s">
        <v>9</v>
      </c>
      <c r="F51" s="50" t="s">
        <v>30</v>
      </c>
      <c r="G51" s="50" t="s">
        <v>106</v>
      </c>
      <c r="H51" s="50" t="s">
        <v>16</v>
      </c>
      <c r="I51" s="11"/>
    </row>
    <row r="52" spans="1:9" ht="15.75" x14ac:dyDescent="0.25">
      <c r="A52" s="88" t="s">
        <v>94</v>
      </c>
      <c r="B52" s="89"/>
      <c r="C52" s="89"/>
      <c r="D52" s="89"/>
      <c r="E52" s="89"/>
      <c r="F52" s="89"/>
      <c r="G52" s="89"/>
      <c r="H52" s="90"/>
    </row>
    <row r="53" spans="1:9" x14ac:dyDescent="0.25">
      <c r="A53" s="9"/>
      <c r="B53" s="75" t="s">
        <v>21</v>
      </c>
      <c r="C53" s="75"/>
      <c r="D53" s="10" t="s">
        <v>19</v>
      </c>
      <c r="E53" s="11" t="s">
        <v>1</v>
      </c>
      <c r="F53" s="13">
        <v>192</v>
      </c>
      <c r="G53" s="13">
        <f>F53*1.75</f>
        <v>336</v>
      </c>
      <c r="H53" s="14">
        <f>F53*1.91*1.25</f>
        <v>458.4</v>
      </c>
    </row>
    <row r="54" spans="1:9" x14ac:dyDescent="0.25">
      <c r="A54" s="9"/>
      <c r="B54" s="81" t="s">
        <v>93</v>
      </c>
      <c r="C54" s="75"/>
      <c r="D54" s="10" t="s">
        <v>20</v>
      </c>
      <c r="E54" s="11" t="s">
        <v>2</v>
      </c>
      <c r="F54" s="13">
        <v>38</v>
      </c>
      <c r="G54" s="13">
        <f t="shared" ref="G54:G55" si="16">F54*1.75</f>
        <v>66.5</v>
      </c>
      <c r="H54" s="14">
        <f>F54*1.91*1.25</f>
        <v>90.724999999999994</v>
      </c>
    </row>
    <row r="55" spans="1:9" x14ac:dyDescent="0.25">
      <c r="A55" s="9"/>
      <c r="B55" s="75" t="s">
        <v>22</v>
      </c>
      <c r="C55" s="75"/>
      <c r="D55" s="10" t="s">
        <v>20</v>
      </c>
      <c r="E55" s="11" t="s">
        <v>3</v>
      </c>
      <c r="F55" s="13">
        <v>75</v>
      </c>
      <c r="G55" s="13">
        <f t="shared" si="16"/>
        <v>131.25</v>
      </c>
      <c r="H55" s="14">
        <f>F55*1.91*1.25</f>
        <v>179.0625</v>
      </c>
    </row>
    <row r="56" spans="1:9" ht="15.75" x14ac:dyDescent="0.25">
      <c r="A56" s="62" t="s">
        <v>31</v>
      </c>
      <c r="B56" s="63"/>
      <c r="C56" s="63"/>
      <c r="D56" s="63"/>
      <c r="E56" s="63"/>
      <c r="F56" s="63"/>
      <c r="G56" s="63"/>
      <c r="H56" s="64"/>
    </row>
    <row r="57" spans="1:9" x14ac:dyDescent="0.25">
      <c r="A57" s="9"/>
      <c r="B57" s="77" t="s">
        <v>25</v>
      </c>
      <c r="C57" s="77"/>
      <c r="D57" s="10" t="s">
        <v>19</v>
      </c>
      <c r="E57" s="11" t="s">
        <v>12</v>
      </c>
      <c r="F57" s="13">
        <v>176</v>
      </c>
      <c r="G57" s="13">
        <f t="shared" ref="G57:G59" si="17">F57*1.75</f>
        <v>308</v>
      </c>
      <c r="H57" s="14">
        <f>F57*1.91*1.25</f>
        <v>420.19999999999993</v>
      </c>
    </row>
    <row r="58" spans="1:9" x14ac:dyDescent="0.25">
      <c r="A58" s="9"/>
      <c r="B58" s="78" t="s">
        <v>95</v>
      </c>
      <c r="C58" s="77"/>
      <c r="D58" s="10" t="s">
        <v>20</v>
      </c>
      <c r="E58" s="11" t="s">
        <v>4</v>
      </c>
      <c r="F58" s="13">
        <v>30</v>
      </c>
      <c r="G58" s="13">
        <f t="shared" si="17"/>
        <v>52.5</v>
      </c>
      <c r="H58" s="14">
        <f>F58*1.91*1.25</f>
        <v>71.625</v>
      </c>
    </row>
    <row r="59" spans="1:9" x14ac:dyDescent="0.25">
      <c r="A59" s="9"/>
      <c r="B59" s="77" t="s">
        <v>26</v>
      </c>
      <c r="C59" s="77"/>
      <c r="D59" s="10" t="s">
        <v>20</v>
      </c>
      <c r="E59" s="11" t="s">
        <v>13</v>
      </c>
      <c r="F59" s="13">
        <v>75</v>
      </c>
      <c r="G59" s="13">
        <f t="shared" si="17"/>
        <v>131.25</v>
      </c>
      <c r="H59" s="14">
        <f>F59*1.91*1.25</f>
        <v>179.0625</v>
      </c>
    </row>
    <row r="60" spans="1:9" ht="15" customHeight="1" x14ac:dyDescent="0.25">
      <c r="A60" s="62" t="s">
        <v>18</v>
      </c>
      <c r="B60" s="63"/>
      <c r="C60" s="63"/>
      <c r="D60" s="63"/>
      <c r="E60" s="63"/>
      <c r="F60" s="63"/>
      <c r="G60" s="63"/>
      <c r="H60" s="64"/>
    </row>
    <row r="61" spans="1:9" ht="15" customHeight="1" x14ac:dyDescent="0.25">
      <c r="A61" s="9"/>
      <c r="B61" s="80" t="s">
        <v>23</v>
      </c>
      <c r="C61" s="80"/>
      <c r="D61" s="10" t="s">
        <v>19</v>
      </c>
      <c r="E61" s="12" t="s">
        <v>10</v>
      </c>
      <c r="F61" s="13">
        <v>192</v>
      </c>
      <c r="G61" s="13">
        <f t="shared" ref="G61:G63" si="18">F61*1.75</f>
        <v>336</v>
      </c>
      <c r="H61" s="14">
        <f t="shared" ref="H61:H63" si="19">F61*1.91*1.25</f>
        <v>458.4</v>
      </c>
    </row>
    <row r="62" spans="1:9" ht="15" customHeight="1" x14ac:dyDescent="0.25">
      <c r="A62" s="9"/>
      <c r="B62" s="78" t="s">
        <v>96</v>
      </c>
      <c r="C62" s="77"/>
      <c r="D62" s="10" t="s">
        <v>20</v>
      </c>
      <c r="E62" s="11" t="s">
        <v>5</v>
      </c>
      <c r="F62" s="13">
        <v>20</v>
      </c>
      <c r="G62" s="13">
        <f t="shared" si="18"/>
        <v>35</v>
      </c>
      <c r="H62" s="14">
        <f t="shared" si="19"/>
        <v>47.749999999999993</v>
      </c>
    </row>
    <row r="63" spans="1:9" ht="15" customHeight="1" x14ac:dyDescent="0.25">
      <c r="A63" s="9"/>
      <c r="B63" s="77" t="s">
        <v>24</v>
      </c>
      <c r="C63" s="77"/>
      <c r="D63" s="10" t="s">
        <v>20</v>
      </c>
      <c r="E63" s="11" t="s">
        <v>11</v>
      </c>
      <c r="F63" s="13">
        <v>75</v>
      </c>
      <c r="G63" s="13">
        <f t="shared" si="18"/>
        <v>131.25</v>
      </c>
      <c r="H63" s="14">
        <f t="shared" si="19"/>
        <v>179.0625</v>
      </c>
    </row>
    <row r="64" spans="1:9" ht="15.75" x14ac:dyDescent="0.25">
      <c r="A64" s="62" t="s">
        <v>32</v>
      </c>
      <c r="B64" s="63"/>
      <c r="C64" s="63"/>
      <c r="D64" s="63"/>
      <c r="E64" s="63"/>
      <c r="F64" s="63"/>
      <c r="G64" s="63"/>
      <c r="H64" s="64"/>
    </row>
    <row r="65" spans="1:9" x14ac:dyDescent="0.25">
      <c r="A65" s="9"/>
      <c r="B65" s="77" t="s">
        <v>27</v>
      </c>
      <c r="C65" s="77"/>
      <c r="D65" s="10" t="s">
        <v>19</v>
      </c>
      <c r="E65" s="12" t="s">
        <v>14</v>
      </c>
      <c r="F65" s="13">
        <v>176</v>
      </c>
      <c r="G65" s="13">
        <f t="shared" ref="G65:G67" si="20">F65*1.75</f>
        <v>308</v>
      </c>
      <c r="H65" s="14">
        <f t="shared" ref="H65:H67" si="21">F65*1.91*1.25</f>
        <v>420.19999999999993</v>
      </c>
      <c r="I65" s="17"/>
    </row>
    <row r="66" spans="1:9" x14ac:dyDescent="0.25">
      <c r="A66" s="9"/>
      <c r="B66" s="79" t="s">
        <v>107</v>
      </c>
      <c r="C66" s="77"/>
      <c r="D66" s="10" t="s">
        <v>20</v>
      </c>
      <c r="E66" s="11" t="s">
        <v>6</v>
      </c>
      <c r="F66" s="13">
        <v>18</v>
      </c>
      <c r="G66" s="13">
        <f t="shared" si="20"/>
        <v>31.5</v>
      </c>
      <c r="H66" s="14">
        <f t="shared" si="21"/>
        <v>42.974999999999994</v>
      </c>
    </row>
    <row r="67" spans="1:9" x14ac:dyDescent="0.25">
      <c r="A67" s="9"/>
      <c r="B67" s="77" t="s">
        <v>28</v>
      </c>
      <c r="C67" s="77"/>
      <c r="D67" s="10" t="s">
        <v>20</v>
      </c>
      <c r="E67" s="11" t="s">
        <v>15</v>
      </c>
      <c r="F67" s="13">
        <v>75</v>
      </c>
      <c r="G67" s="13">
        <f t="shared" si="20"/>
        <v>131.25</v>
      </c>
      <c r="H67" s="14">
        <f t="shared" si="21"/>
        <v>179.0625</v>
      </c>
    </row>
    <row r="68" spans="1:9" s="18" customFormat="1" ht="15.75" x14ac:dyDescent="0.25">
      <c r="A68" s="62" t="s">
        <v>102</v>
      </c>
      <c r="B68" s="63"/>
      <c r="C68" s="63"/>
      <c r="D68" s="63"/>
      <c r="E68" s="63"/>
      <c r="F68" s="63"/>
      <c r="G68" s="63"/>
      <c r="H68" s="64"/>
    </row>
    <row r="69" spans="1:9" s="19" customFormat="1" x14ac:dyDescent="0.25">
      <c r="A69" s="16"/>
      <c r="B69" s="76" t="s">
        <v>97</v>
      </c>
      <c r="C69" s="76"/>
      <c r="D69" s="10" t="s">
        <v>19</v>
      </c>
      <c r="E69" s="11" t="s">
        <v>128</v>
      </c>
      <c r="F69" s="22">
        <v>192</v>
      </c>
      <c r="G69" s="13">
        <f t="shared" ref="G69:G71" si="22">F69*1.75</f>
        <v>336</v>
      </c>
      <c r="H69" s="14">
        <f t="shared" ref="H69:H71" si="23">F69*1.91*1.25</f>
        <v>458.4</v>
      </c>
    </row>
    <row r="70" spans="1:9" s="19" customFormat="1" x14ac:dyDescent="0.25">
      <c r="A70" s="16"/>
      <c r="B70" s="76" t="s">
        <v>103</v>
      </c>
      <c r="C70" s="76"/>
      <c r="D70" s="10" t="s">
        <v>20</v>
      </c>
      <c r="E70" s="11" t="s">
        <v>127</v>
      </c>
      <c r="F70" s="23">
        <v>38</v>
      </c>
      <c r="G70" s="13">
        <f t="shared" si="22"/>
        <v>66.5</v>
      </c>
      <c r="H70" s="14">
        <f t="shared" si="23"/>
        <v>90.724999999999994</v>
      </c>
    </row>
    <row r="71" spans="1:9" s="19" customFormat="1" x14ac:dyDescent="0.25">
      <c r="A71" s="16"/>
      <c r="B71" s="76" t="s">
        <v>98</v>
      </c>
      <c r="C71" s="76"/>
      <c r="D71" s="10" t="s">
        <v>20</v>
      </c>
      <c r="E71" s="11" t="s">
        <v>126</v>
      </c>
      <c r="F71" s="23">
        <v>75</v>
      </c>
      <c r="G71" s="13">
        <f t="shared" si="22"/>
        <v>131.25</v>
      </c>
      <c r="H71" s="14">
        <f t="shared" si="23"/>
        <v>179.0625</v>
      </c>
    </row>
    <row r="72" spans="1:9" s="18" customFormat="1" ht="15.75" x14ac:dyDescent="0.25">
      <c r="A72" s="62" t="s">
        <v>104</v>
      </c>
      <c r="B72" s="63"/>
      <c r="C72" s="63"/>
      <c r="D72" s="63"/>
      <c r="E72" s="63"/>
      <c r="F72" s="63"/>
      <c r="G72" s="63"/>
      <c r="H72" s="64"/>
    </row>
    <row r="73" spans="1:9" s="19" customFormat="1" x14ac:dyDescent="0.25">
      <c r="A73" s="16"/>
      <c r="B73" s="21" t="s">
        <v>99</v>
      </c>
      <c r="D73" s="21" t="s">
        <v>100</v>
      </c>
      <c r="E73" s="11" t="s">
        <v>124</v>
      </c>
      <c r="F73" s="23">
        <v>5</v>
      </c>
      <c r="G73" s="13">
        <f t="shared" ref="G73:G74" si="24">F73*1.75</f>
        <v>8.75</v>
      </c>
      <c r="H73" s="14">
        <f t="shared" ref="H73:H74" si="25">F73*1.91*1.25</f>
        <v>11.937499999999998</v>
      </c>
    </row>
    <row r="74" spans="1:9" s="19" customFormat="1" x14ac:dyDescent="0.25">
      <c r="A74" s="16"/>
      <c r="B74" s="21" t="s">
        <v>101</v>
      </c>
      <c r="D74" s="21" t="s">
        <v>100</v>
      </c>
      <c r="E74" s="11" t="s">
        <v>125</v>
      </c>
      <c r="F74" s="23">
        <v>6</v>
      </c>
      <c r="G74" s="13">
        <f t="shared" si="24"/>
        <v>10.5</v>
      </c>
      <c r="H74" s="14">
        <f t="shared" si="25"/>
        <v>14.324999999999999</v>
      </c>
    </row>
    <row r="75" spans="1:9" s="20" customFormat="1" ht="15.75" x14ac:dyDescent="0.25">
      <c r="A75" s="62" t="s">
        <v>17</v>
      </c>
      <c r="B75" s="63"/>
      <c r="C75" s="63"/>
      <c r="D75" s="63"/>
      <c r="E75" s="63"/>
      <c r="F75" s="63"/>
      <c r="G75" s="63"/>
      <c r="H75" s="64"/>
    </row>
    <row r="76" spans="1:9" s="18" customFormat="1" ht="14.45" customHeight="1" x14ac:dyDescent="0.25">
      <c r="A76" s="25"/>
      <c r="B76" s="65" t="s">
        <v>29</v>
      </c>
      <c r="C76" s="65"/>
      <c r="D76" s="24" t="s">
        <v>20</v>
      </c>
      <c r="E76" s="12" t="s">
        <v>7</v>
      </c>
      <c r="F76" s="23">
        <v>75</v>
      </c>
      <c r="G76" s="13">
        <f t="shared" ref="G76:G77" si="26">F76*1.75</f>
        <v>131.25</v>
      </c>
      <c r="H76" s="26">
        <f t="shared" ref="H76:H77" si="27">F76*1.91*1.25</f>
        <v>179.0625</v>
      </c>
    </row>
    <row r="77" spans="1:9" s="18" customFormat="1" ht="14.45" customHeight="1" x14ac:dyDescent="0.25">
      <c r="A77" s="27"/>
      <c r="B77" s="66" t="s">
        <v>0</v>
      </c>
      <c r="C77" s="66"/>
      <c r="D77" s="28" t="s">
        <v>20</v>
      </c>
      <c r="E77" s="29" t="s">
        <v>33</v>
      </c>
      <c r="F77" s="30">
        <v>75</v>
      </c>
      <c r="G77" s="54">
        <f t="shared" si="26"/>
        <v>131.25</v>
      </c>
      <c r="H77" s="31">
        <f t="shared" si="27"/>
        <v>179.0625</v>
      </c>
    </row>
  </sheetData>
  <sheetProtection algorithmName="SHA-512" hashValue="+M3rQv2MrqRruSpMm07uxfqj5/1cc0OVmEdiZEvqjlUTHsHx1kKBS5FmTFTax/pfDAdNtjJPkTeMUpvO98RC5A==" saltValue="FGJzxjewZ/f0LDsZ2fM9Ow==" spinCount="100000" sheet="1" objects="1" scenarios="1"/>
  <mergeCells count="67">
    <mergeCell ref="B32:C32"/>
    <mergeCell ref="B33:C33"/>
    <mergeCell ref="B34:C34"/>
    <mergeCell ref="B35:C35"/>
    <mergeCell ref="B36:C36"/>
    <mergeCell ref="B31:C31"/>
    <mergeCell ref="B26:C26"/>
    <mergeCell ref="A7:C7"/>
    <mergeCell ref="A52:H52"/>
    <mergeCell ref="B53:C53"/>
    <mergeCell ref="A22:H22"/>
    <mergeCell ref="B23:C23"/>
    <mergeCell ref="B24:C24"/>
    <mergeCell ref="B25:C25"/>
    <mergeCell ref="B27:C27"/>
    <mergeCell ref="B28:C28"/>
    <mergeCell ref="B29:C29"/>
    <mergeCell ref="B30:C30"/>
    <mergeCell ref="B19:C19"/>
    <mergeCell ref="B20:C20"/>
    <mergeCell ref="B18:C18"/>
    <mergeCell ref="B54:C54"/>
    <mergeCell ref="A37:H37"/>
    <mergeCell ref="B38:C38"/>
    <mergeCell ref="A40:H40"/>
    <mergeCell ref="B49:C49"/>
    <mergeCell ref="B41:C41"/>
    <mergeCell ref="B42:C42"/>
    <mergeCell ref="B43:C43"/>
    <mergeCell ref="B44:C44"/>
    <mergeCell ref="B45:C45"/>
    <mergeCell ref="B46:C46"/>
    <mergeCell ref="B48:C48"/>
    <mergeCell ref="B47:C47"/>
    <mergeCell ref="B59:C59"/>
    <mergeCell ref="B58:C58"/>
    <mergeCell ref="A64:H64"/>
    <mergeCell ref="B65:C65"/>
    <mergeCell ref="B66:C66"/>
    <mergeCell ref="A60:H60"/>
    <mergeCell ref="B61:C61"/>
    <mergeCell ref="B62:C62"/>
    <mergeCell ref="B63:C63"/>
    <mergeCell ref="A12:H12"/>
    <mergeCell ref="B13:C13"/>
    <mergeCell ref="B14:C14"/>
    <mergeCell ref="B15:C15"/>
    <mergeCell ref="A8:H8"/>
    <mergeCell ref="B9:C9"/>
    <mergeCell ref="B10:C10"/>
    <mergeCell ref="B11:C11"/>
    <mergeCell ref="A75:H75"/>
    <mergeCell ref="B76:C76"/>
    <mergeCell ref="B77:C77"/>
    <mergeCell ref="A16:H16"/>
    <mergeCell ref="B39:C39"/>
    <mergeCell ref="B21:C21"/>
    <mergeCell ref="A51:C51"/>
    <mergeCell ref="A68:H68"/>
    <mergeCell ref="B55:C55"/>
    <mergeCell ref="B69:C69"/>
    <mergeCell ref="A72:H72"/>
    <mergeCell ref="B70:C70"/>
    <mergeCell ref="B71:C71"/>
    <mergeCell ref="B67:C67"/>
    <mergeCell ref="A56:H56"/>
    <mergeCell ref="B57:C57"/>
  </mergeCells>
  <pageMargins left="0.45" right="0.45" top="0.5" bottom="0.5" header="0.3" footer="0.3"/>
  <pageSetup scale="4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IPC YR61</vt:lpstr>
    </vt:vector>
  </TitlesOfParts>
  <Company>ORPRC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ORP0188</dc:creator>
  <cp:lastModifiedBy>Ashley Smetana</cp:lastModifiedBy>
  <cp:lastPrinted>2019-04-24T15:47:33Z</cp:lastPrinted>
  <dcterms:created xsi:type="dcterms:W3CDTF">2002-07-30T21:51:42Z</dcterms:created>
  <dcterms:modified xsi:type="dcterms:W3CDTF">2020-11-05T21:56:57Z</dcterms:modified>
</cp:coreProperties>
</file>