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WEST\ONPRC\Admin\ONPRC BusOff Admin\RATES\Current Core and Other Rates\Yr-61\"/>
    </mc:Choice>
  </mc:AlternateContent>
  <bookViews>
    <workbookView xWindow="480" yWindow="150" windowWidth="18195" windowHeight="3135"/>
  </bookViews>
  <sheets>
    <sheet name="ETC YR61" sheetId="1" r:id="rId1"/>
  </sheets>
  <definedNames>
    <definedName name="_xlnm.Print_Titles" localSheetId="0">'ETC YR61'!$1:$4</definedName>
  </definedNames>
  <calcPr calcId="162913"/>
</workbook>
</file>

<file path=xl/calcChain.xml><?xml version="1.0" encoding="utf-8"?>
<calcChain xmlns="http://schemas.openxmlformats.org/spreadsheetml/2006/main">
  <c r="L67" i="1" l="1"/>
  <c r="M67" i="1"/>
  <c r="L61" i="1"/>
  <c r="M61" i="1"/>
  <c r="L66" i="1"/>
  <c r="M66" i="1"/>
  <c r="L140" i="1"/>
  <c r="M140" i="1"/>
  <c r="L65" i="1"/>
  <c r="M65" i="1"/>
  <c r="L93" i="1"/>
  <c r="M93" i="1"/>
  <c r="L100" i="1"/>
  <c r="M100" i="1"/>
  <c r="L143" i="1" l="1"/>
  <c r="M143" i="1"/>
  <c r="M129" i="1" l="1"/>
  <c r="L129" i="1"/>
  <c r="L171" i="1" l="1"/>
  <c r="M171" i="1"/>
  <c r="M170" i="1" l="1"/>
  <c r="L170" i="1"/>
  <c r="M169" i="1"/>
  <c r="L169" i="1"/>
  <c r="M168" i="1"/>
  <c r="L168" i="1"/>
  <c r="M167" i="1"/>
  <c r="L167" i="1"/>
  <c r="M166" i="1"/>
  <c r="L166" i="1"/>
  <c r="M161" i="1"/>
  <c r="L161" i="1"/>
  <c r="M160" i="1"/>
  <c r="L160" i="1"/>
  <c r="M159" i="1"/>
  <c r="L159" i="1"/>
  <c r="M158" i="1"/>
  <c r="L158" i="1"/>
  <c r="M157" i="1"/>
  <c r="L157" i="1"/>
  <c r="M156" i="1"/>
  <c r="L156" i="1"/>
  <c r="M155" i="1"/>
  <c r="L155" i="1"/>
  <c r="M147" i="1"/>
  <c r="L147" i="1"/>
  <c r="M146" i="1"/>
  <c r="L146" i="1"/>
  <c r="M145" i="1"/>
  <c r="L145" i="1"/>
  <c r="M144" i="1"/>
  <c r="L144" i="1"/>
  <c r="M142" i="1"/>
  <c r="L142" i="1"/>
  <c r="M141" i="1"/>
  <c r="L141" i="1"/>
  <c r="M139" i="1"/>
  <c r="L139" i="1"/>
  <c r="M138" i="1"/>
  <c r="L138" i="1"/>
  <c r="M137" i="1"/>
  <c r="L137" i="1"/>
  <c r="M136" i="1"/>
  <c r="L136" i="1"/>
  <c r="M135" i="1"/>
  <c r="L135" i="1"/>
  <c r="M134" i="1"/>
  <c r="L134" i="1"/>
  <c r="M133" i="1"/>
  <c r="L133" i="1"/>
  <c r="M132" i="1"/>
  <c r="L132" i="1"/>
  <c r="M131" i="1"/>
  <c r="L131" i="1"/>
  <c r="M130" i="1"/>
  <c r="L130" i="1"/>
  <c r="M128" i="1"/>
  <c r="L128" i="1"/>
  <c r="M127" i="1"/>
  <c r="L127" i="1"/>
  <c r="M126" i="1"/>
  <c r="L126" i="1"/>
  <c r="M125" i="1"/>
  <c r="L125" i="1"/>
  <c r="M124" i="1"/>
  <c r="L124" i="1"/>
  <c r="M123" i="1"/>
  <c r="L123" i="1"/>
  <c r="M122" i="1"/>
  <c r="L122" i="1"/>
  <c r="M121" i="1"/>
  <c r="L121" i="1"/>
  <c r="M120" i="1"/>
  <c r="L120" i="1"/>
  <c r="M119" i="1"/>
  <c r="L119" i="1"/>
  <c r="M118" i="1"/>
  <c r="L118" i="1"/>
  <c r="M117" i="1"/>
  <c r="L117" i="1"/>
  <c r="M116" i="1"/>
  <c r="L116" i="1"/>
  <c r="M115" i="1"/>
  <c r="L115" i="1"/>
  <c r="M114" i="1"/>
  <c r="L114" i="1"/>
  <c r="M113" i="1"/>
  <c r="L113" i="1"/>
  <c r="M112" i="1"/>
  <c r="L112" i="1"/>
  <c r="M111" i="1"/>
  <c r="L111" i="1"/>
  <c r="M110" i="1"/>
  <c r="L110" i="1"/>
  <c r="M109" i="1"/>
  <c r="L109" i="1"/>
  <c r="M108" i="1"/>
  <c r="L108" i="1"/>
  <c r="M107" i="1"/>
  <c r="L107" i="1"/>
  <c r="M106" i="1"/>
  <c r="L106" i="1"/>
  <c r="M105" i="1"/>
  <c r="L105" i="1"/>
  <c r="M104" i="1"/>
  <c r="L104" i="1"/>
  <c r="M103" i="1"/>
  <c r="L103" i="1"/>
  <c r="M102" i="1"/>
  <c r="L102" i="1"/>
  <c r="M101" i="1"/>
  <c r="L101" i="1"/>
  <c r="M99" i="1"/>
  <c r="L99" i="1"/>
  <c r="M98" i="1"/>
  <c r="L98" i="1"/>
  <c r="M97" i="1"/>
  <c r="L97" i="1"/>
  <c r="M96" i="1"/>
  <c r="L96" i="1"/>
  <c r="M95" i="1"/>
  <c r="L95" i="1"/>
  <c r="M94" i="1"/>
  <c r="L94" i="1"/>
  <c r="M92" i="1"/>
  <c r="L92" i="1"/>
  <c r="M91" i="1"/>
  <c r="L91" i="1"/>
  <c r="M90" i="1"/>
  <c r="L90" i="1"/>
  <c r="M89" i="1"/>
  <c r="L89" i="1"/>
  <c r="M88" i="1"/>
  <c r="L88" i="1"/>
  <c r="M87" i="1"/>
  <c r="L87" i="1"/>
  <c r="M86" i="1"/>
  <c r="L86" i="1"/>
  <c r="M85" i="1"/>
  <c r="L85" i="1"/>
  <c r="M84" i="1"/>
  <c r="L84" i="1"/>
  <c r="M83" i="1"/>
  <c r="L83" i="1"/>
  <c r="M82" i="1"/>
  <c r="L82" i="1"/>
  <c r="M81" i="1"/>
  <c r="L81" i="1"/>
  <c r="M80" i="1"/>
  <c r="L80" i="1"/>
  <c r="M79" i="1"/>
  <c r="L79" i="1"/>
  <c r="M69" i="1"/>
  <c r="L69" i="1"/>
  <c r="M68" i="1"/>
  <c r="L68" i="1"/>
  <c r="M64" i="1"/>
  <c r="L64" i="1"/>
  <c r="M63" i="1"/>
  <c r="L63" i="1"/>
  <c r="M62" i="1"/>
  <c r="L62" i="1"/>
  <c r="M60" i="1"/>
  <c r="L60" i="1"/>
  <c r="M59" i="1"/>
  <c r="L59" i="1"/>
  <c r="M54" i="1"/>
  <c r="L54" i="1"/>
  <c r="M53" i="1"/>
  <c r="L53" i="1"/>
  <c r="M52" i="1"/>
  <c r="L52" i="1"/>
  <c r="M51" i="1"/>
  <c r="L51" i="1"/>
  <c r="M50" i="1"/>
  <c r="L50" i="1"/>
  <c r="M49" i="1"/>
  <c r="L49" i="1"/>
  <c r="M48" i="1"/>
  <c r="L48" i="1"/>
  <c r="M47" i="1"/>
  <c r="L47" i="1"/>
  <c r="M46" i="1"/>
  <c r="L46" i="1"/>
  <c r="M45" i="1"/>
  <c r="L45" i="1"/>
  <c r="M44" i="1"/>
  <c r="L44" i="1"/>
  <c r="M43" i="1"/>
  <c r="L43" i="1"/>
  <c r="M42" i="1"/>
  <c r="L42" i="1"/>
  <c r="M41" i="1"/>
  <c r="L41" i="1"/>
  <c r="M40" i="1"/>
  <c r="L40" i="1"/>
  <c r="M39" i="1"/>
  <c r="L39" i="1"/>
  <c r="M38" i="1"/>
  <c r="L38" i="1"/>
  <c r="M37" i="1"/>
  <c r="L37" i="1"/>
  <c r="M36" i="1"/>
  <c r="L36" i="1"/>
  <c r="M35" i="1"/>
  <c r="L35" i="1"/>
  <c r="M34" i="1"/>
  <c r="L34" i="1"/>
  <c r="M33" i="1"/>
  <c r="L33" i="1"/>
  <c r="M32" i="1"/>
  <c r="L32" i="1"/>
  <c r="M31" i="1"/>
  <c r="L31" i="1"/>
  <c r="L13" i="1"/>
  <c r="M13" i="1"/>
  <c r="L14" i="1"/>
  <c r="M14" i="1"/>
  <c r="L15" i="1"/>
  <c r="M15" i="1"/>
  <c r="L16" i="1"/>
  <c r="M16" i="1"/>
  <c r="L17" i="1"/>
  <c r="M17" i="1"/>
  <c r="L18" i="1"/>
  <c r="M18" i="1"/>
  <c r="L19" i="1"/>
  <c r="M19" i="1"/>
  <c r="L20" i="1"/>
  <c r="M20" i="1"/>
  <c r="L21" i="1"/>
  <c r="M21" i="1"/>
  <c r="L22" i="1"/>
  <c r="M22" i="1"/>
  <c r="L23" i="1"/>
  <c r="M23" i="1"/>
  <c r="L24" i="1"/>
  <c r="M24" i="1"/>
  <c r="L25" i="1"/>
  <c r="M25" i="1"/>
  <c r="L26" i="1"/>
  <c r="M26" i="1"/>
  <c r="M12" i="1"/>
  <c r="L12" i="1"/>
</calcChain>
</file>

<file path=xl/sharedStrings.xml><?xml version="1.0" encoding="utf-8"?>
<sst xmlns="http://schemas.openxmlformats.org/spreadsheetml/2006/main" count="1289" uniqueCount="474">
  <si>
    <t>B-Rate=</t>
  </si>
  <si>
    <t>Category 1: In-house Assays: steroid and protein RIAs with or without extraction or purification of samples</t>
  </si>
  <si>
    <t>Tests / Hormone / Parameters</t>
  </si>
  <si>
    <t>Vendor</t>
  </si>
  <si>
    <t>Assay Method</t>
  </si>
  <si>
    <t>Range</t>
  </si>
  <si>
    <t>Units</t>
  </si>
  <si>
    <t>Item Code</t>
  </si>
  <si>
    <t>Species</t>
  </si>
  <si>
    <t xml:space="preserve">Sample Type </t>
  </si>
  <si>
    <t>Assay/Req Vol (µl)</t>
  </si>
  <si>
    <t>Req Sample #</t>
  </si>
  <si>
    <t>Industry Rate</t>
  </si>
  <si>
    <t>Corticosterone</t>
  </si>
  <si>
    <t>Ext-RIA</t>
  </si>
  <si>
    <t>0-1000</t>
  </si>
  <si>
    <t>ng/mL</t>
  </si>
  <si>
    <t>CSR03</t>
  </si>
  <si>
    <t>Most species</t>
  </si>
  <si>
    <t>S, P, CM</t>
  </si>
  <si>
    <t>unrestricted</t>
  </si>
  <si>
    <t>Usually unlimited</t>
  </si>
  <si>
    <t>Dehydrocorticosterone (DOC)</t>
  </si>
  <si>
    <t>DOC03</t>
  </si>
  <si>
    <t>Dihydrotestosterone (DHT)</t>
  </si>
  <si>
    <t>Ext-Chrom-RIA</t>
  </si>
  <si>
    <t>0-750</t>
  </si>
  <si>
    <t>DHT02</t>
  </si>
  <si>
    <t>Estradiol-17β (E2)</t>
  </si>
  <si>
    <t xml:space="preserve">5-500 </t>
  </si>
  <si>
    <t>pg/tube</t>
  </si>
  <si>
    <t>E203</t>
  </si>
  <si>
    <t>3-500</t>
  </si>
  <si>
    <t>E202</t>
  </si>
  <si>
    <t>Follicle-stimulating hormone (FSH)</t>
  </si>
  <si>
    <t>Iodination-RIA</t>
  </si>
  <si>
    <t>0.01 - 10</t>
  </si>
  <si>
    <t>ng/tube</t>
  </si>
  <si>
    <t>FSH04</t>
  </si>
  <si>
    <t>Nonhuman Primates</t>
  </si>
  <si>
    <t>0.02 - 20</t>
  </si>
  <si>
    <t>Mouse, Rat</t>
  </si>
  <si>
    <t>Contact ETSC</t>
  </si>
  <si>
    <t>Gonadotropin-releasing hormone (GnRH)</t>
  </si>
  <si>
    <t>0.005 - 10</t>
  </si>
  <si>
    <t>GNRH4</t>
  </si>
  <si>
    <t>Luteinizing hormone (LH)</t>
  </si>
  <si>
    <t>0.01-10</t>
  </si>
  <si>
    <t>LH04</t>
  </si>
  <si>
    <t>Monkey Chorionic Gonadotropin (mCG)</t>
  </si>
  <si>
    <t>0.1-10</t>
  </si>
  <si>
    <t>MCG04</t>
  </si>
  <si>
    <t>up to 100</t>
  </si>
  <si>
    <t>Progesterone (P4)</t>
  </si>
  <si>
    <t>5-750</t>
  </si>
  <si>
    <t>P403</t>
  </si>
  <si>
    <t>P402</t>
  </si>
  <si>
    <t>Testosterone (T)</t>
  </si>
  <si>
    <t>T03</t>
  </si>
  <si>
    <t>T02</t>
  </si>
  <si>
    <t>Category 2: Human and Non-human Primate Assays using a Roche Cobas e411 Automatic Clinical Platform</t>
  </si>
  <si>
    <t>ACTH (w/cortisol)</t>
  </si>
  <si>
    <t>Roche Diagnostics</t>
  </si>
  <si>
    <t>Chemiluminescence</t>
  </si>
  <si>
    <t>1-2000</t>
  </si>
  <si>
    <t>pg/mL</t>
  </si>
  <si>
    <t>ACTH1</t>
  </si>
  <si>
    <t>Primates</t>
  </si>
  <si>
    <t>50 / 250*</t>
  </si>
  <si>
    <t>ACTH (alone)</t>
  </si>
  <si>
    <r>
      <t>Cortisol (17</t>
    </r>
    <r>
      <rPr>
        <sz val="10"/>
        <rFont val="Arial"/>
        <family val="2"/>
      </rPr>
      <t>α</t>
    </r>
    <r>
      <rPr>
        <sz val="10"/>
        <rFont val="Arial"/>
        <family val="2"/>
      </rPr>
      <t>-hydroxycorticosterone)</t>
    </r>
  </si>
  <si>
    <t>0.036-63.4</t>
  </si>
  <si>
    <t>µg/dL</t>
  </si>
  <si>
    <t>CSL01</t>
  </si>
  <si>
    <t>S, P, Sal, U</t>
  </si>
  <si>
    <t>20 / 250*</t>
  </si>
  <si>
    <t xml:space="preserve">C-Peptide </t>
  </si>
  <si>
    <t>0.01-40</t>
  </si>
  <si>
    <t>CPT01</t>
  </si>
  <si>
    <t>S, P, U</t>
  </si>
  <si>
    <t>DHEAS</t>
  </si>
  <si>
    <t>0.001-10</t>
  </si>
  <si>
    <t>µg/mL</t>
  </si>
  <si>
    <t>DHES1</t>
  </si>
  <si>
    <t>S, P</t>
  </si>
  <si>
    <t>10 / 250*</t>
  </si>
  <si>
    <t>5-4300</t>
  </si>
  <si>
    <t>E201</t>
  </si>
  <si>
    <t>35 / 250*</t>
  </si>
  <si>
    <t>0.1-200</t>
  </si>
  <si>
    <t>mIU/mL</t>
  </si>
  <si>
    <t>FSH01</t>
  </si>
  <si>
    <t>Human only</t>
  </si>
  <si>
    <t>40 / 250*</t>
  </si>
  <si>
    <t>Growth hormone (GH)</t>
  </si>
  <si>
    <t xml:space="preserve">0-40 </t>
  </si>
  <si>
    <t>GH01</t>
  </si>
  <si>
    <t>hCG b-subunit</t>
  </si>
  <si>
    <t>0.1-10000</t>
  </si>
  <si>
    <t>HCG01</t>
  </si>
  <si>
    <t>Insulin</t>
  </si>
  <si>
    <t>0.2-1000</t>
  </si>
  <si>
    <t>µIU/mL</t>
  </si>
  <si>
    <t>INS01</t>
  </si>
  <si>
    <t>LH01</t>
  </si>
  <si>
    <t>Osteocalcin</t>
  </si>
  <si>
    <t>0.5-300</t>
  </si>
  <si>
    <t>OTCC1</t>
  </si>
  <si>
    <t xml:space="preserve">0.03-60 </t>
  </si>
  <si>
    <t>P401</t>
  </si>
  <si>
    <t>30 / 250*</t>
  </si>
  <si>
    <t>Prolactin</t>
  </si>
  <si>
    <t>0.047-470</t>
  </si>
  <si>
    <t>PRL01</t>
  </si>
  <si>
    <t>Serum beta-crosslaps (CTX)</t>
  </si>
  <si>
    <t>0.01-6.00</t>
  </si>
  <si>
    <t>CLAP1</t>
  </si>
  <si>
    <t>Sex hormone-binding globulin (SHBG)</t>
  </si>
  <si>
    <t>0.033-19</t>
  </si>
  <si>
    <t>SHBG1</t>
  </si>
  <si>
    <t>S, P(H, C)</t>
  </si>
  <si>
    <t>Triiodothyronine (T3) Free T3</t>
  </si>
  <si>
    <t>0.26-32.55</t>
  </si>
  <si>
    <t>FT301</t>
  </si>
  <si>
    <t>15 / 250*</t>
  </si>
  <si>
    <t>Triiodothyronine (T3) Total T3</t>
  </si>
  <si>
    <t>0.195-6.51</t>
  </si>
  <si>
    <t>TT301</t>
  </si>
  <si>
    <t>Thyroxine (T4) Free T4</t>
  </si>
  <si>
    <t>0.023-7.77</t>
  </si>
  <si>
    <t>ng/dL</t>
  </si>
  <si>
    <t>FT401</t>
  </si>
  <si>
    <t>Thyroxine (T4) Total T4</t>
  </si>
  <si>
    <t>0.42-24.9</t>
  </si>
  <si>
    <t>TT401</t>
  </si>
  <si>
    <t xml:space="preserve">0.025-15 </t>
  </si>
  <si>
    <t>T01</t>
  </si>
  <si>
    <t>Vitamin D</t>
  </si>
  <si>
    <t>5.00-60.0</t>
  </si>
  <si>
    <t>VTD01</t>
  </si>
  <si>
    <t xml:space="preserve">*250 ul required </t>
  </si>
  <si>
    <t xml:space="preserve">Category 3: Multiplex or single kit assays using a Luminex 200 </t>
  </si>
  <si>
    <t>Luminex</t>
  </si>
  <si>
    <t>varied</t>
  </si>
  <si>
    <t>Nonhuman primates</t>
  </si>
  <si>
    <t>50 - 100</t>
  </si>
  <si>
    <t>23-Plex monkey cytokines</t>
  </si>
  <si>
    <t>Millipore</t>
  </si>
  <si>
    <t>CK237</t>
  </si>
  <si>
    <t>29-Plex monkey cytokines</t>
  </si>
  <si>
    <t>CK297</t>
  </si>
  <si>
    <t>10-Plex human cytokines</t>
  </si>
  <si>
    <t>CK107</t>
  </si>
  <si>
    <t>Human</t>
  </si>
  <si>
    <t>30-Plex human cytokines</t>
  </si>
  <si>
    <t>CK307</t>
  </si>
  <si>
    <t>All kits for the Luminex Platform</t>
  </si>
  <si>
    <t>Commercial</t>
  </si>
  <si>
    <t>Multiple species</t>
  </si>
  <si>
    <t>Category 4: Commercial kit assays</t>
  </si>
  <si>
    <t>17α-OH Progesterone</t>
  </si>
  <si>
    <t>Alpco</t>
  </si>
  <si>
    <t>ELISA</t>
  </si>
  <si>
    <t>0.15-20</t>
  </si>
  <si>
    <t>OHP04</t>
  </si>
  <si>
    <t>S</t>
  </si>
  <si>
    <t>5-Hydroxyindoleacetic acid (5-HIAA)</t>
  </si>
  <si>
    <t>IBL</t>
  </si>
  <si>
    <t>0.5-50</t>
  </si>
  <si>
    <t>mg/L</t>
  </si>
  <si>
    <t>HIAA5</t>
  </si>
  <si>
    <t>CSF</t>
  </si>
  <si>
    <t>ACTH</t>
  </si>
  <si>
    <t>Phoenix</t>
  </si>
  <si>
    <t>EIA</t>
  </si>
  <si>
    <t>0.08-25</t>
  </si>
  <si>
    <t>ACTH4</t>
  </si>
  <si>
    <t>S, P, CSF</t>
  </si>
  <si>
    <t>Activin-A</t>
  </si>
  <si>
    <t>Ansh</t>
  </si>
  <si>
    <t>0.043-9</t>
  </si>
  <si>
    <t>ACTA4</t>
  </si>
  <si>
    <t>S, CM</t>
  </si>
  <si>
    <t>Adiponectin (High Molecular Weight)</t>
  </si>
  <si>
    <t>0.075-4.8</t>
  </si>
  <si>
    <t>APN04</t>
  </si>
  <si>
    <t>Adiponectin (Total)</t>
  </si>
  <si>
    <t>APNT4</t>
  </si>
  <si>
    <t>Aldosterone</t>
  </si>
  <si>
    <t>15-1000</t>
  </si>
  <si>
    <t>ALD04</t>
  </si>
  <si>
    <t>Androstenedione (A4)</t>
  </si>
  <si>
    <t>LDN</t>
  </si>
  <si>
    <t>A404</t>
  </si>
  <si>
    <t>Anti-Müllerian hormone</t>
  </si>
  <si>
    <t>0.087-16.5</t>
  </si>
  <si>
    <t>AMH04</t>
  </si>
  <si>
    <t>BNP</t>
  </si>
  <si>
    <t>0.01-1000</t>
  </si>
  <si>
    <t>BNP04</t>
  </si>
  <si>
    <t>P</t>
  </si>
  <si>
    <t>Bone-specific alkaline phosphatase (BAP)</t>
  </si>
  <si>
    <t>Quidel</t>
  </si>
  <si>
    <t>2-140</t>
  </si>
  <si>
    <t>U/L</t>
  </si>
  <si>
    <t>BAP04</t>
  </si>
  <si>
    <t>Cholesterol</t>
  </si>
  <si>
    <t>Cayman</t>
  </si>
  <si>
    <t>2-20</t>
  </si>
  <si>
    <t>uM</t>
  </si>
  <si>
    <t>CHOL4</t>
  </si>
  <si>
    <t>Salimetrics</t>
  </si>
  <si>
    <t>0.33-3</t>
  </si>
  <si>
    <t>CSL04</t>
  </si>
  <si>
    <t>Sal, Hair</t>
  </si>
  <si>
    <t>Cotinine</t>
  </si>
  <si>
    <t>Calbiotech</t>
  </si>
  <si>
    <t>5-100</t>
  </si>
  <si>
    <t>COT04</t>
  </si>
  <si>
    <t>Human, Rat</t>
  </si>
  <si>
    <t>S, U</t>
  </si>
  <si>
    <t>C-reactive protein (CRP)</t>
  </si>
  <si>
    <t>1.9-150</t>
  </si>
  <si>
    <t>CRP04</t>
  </si>
  <si>
    <t>Dehydroepiandrosterone (DHEA)</t>
  </si>
  <si>
    <t>0.37-30</t>
  </si>
  <si>
    <t>DHEA4</t>
  </si>
  <si>
    <t>3-300</t>
  </si>
  <si>
    <t>E204</t>
  </si>
  <si>
    <t>Estriol, Total (E3)</t>
  </si>
  <si>
    <t>2-200</t>
  </si>
  <si>
    <t>E304</t>
  </si>
  <si>
    <t>Estrone (E1)</t>
  </si>
  <si>
    <t>15-2000</t>
  </si>
  <si>
    <t>E104</t>
  </si>
  <si>
    <t>Estrone-3-Glucuronide (E1G)</t>
  </si>
  <si>
    <t>Arbor Assays</t>
  </si>
  <si>
    <t>15.625-1000</t>
  </si>
  <si>
    <t>E1G04</t>
  </si>
  <si>
    <t>ug/L</t>
  </si>
  <si>
    <t>FABP4</t>
  </si>
  <si>
    <t>Biovendor</t>
  </si>
  <si>
    <t>0.5-25</t>
  </si>
  <si>
    <t>FBP44</t>
  </si>
  <si>
    <t>Follistatin</t>
  </si>
  <si>
    <t>R&amp;D Systems</t>
  </si>
  <si>
    <t>250-16000</t>
  </si>
  <si>
    <t>FLSN4</t>
  </si>
  <si>
    <t>Free Fatty Acid</t>
  </si>
  <si>
    <t>Sigma-Aldrich</t>
  </si>
  <si>
    <t>2-10</t>
  </si>
  <si>
    <t>nmol/well</t>
  </si>
  <si>
    <t>FFA04</t>
  </si>
  <si>
    <t>Ghrelin (Human)</t>
  </si>
  <si>
    <t>RIA</t>
  </si>
  <si>
    <t>10-1280</t>
  </si>
  <si>
    <t>GRL04</t>
  </si>
  <si>
    <t>Ghrelin, Total</t>
  </si>
  <si>
    <t>0.156-10</t>
  </si>
  <si>
    <t>GRLT4</t>
  </si>
  <si>
    <t>Rat, Mouse</t>
  </si>
  <si>
    <t>Glicentin</t>
  </si>
  <si>
    <t>Mercodia</t>
  </si>
  <si>
    <t>3.04-304</t>
  </si>
  <si>
    <t>pmol/L</t>
  </si>
  <si>
    <t>GLI04</t>
  </si>
  <si>
    <t>Glucagon</t>
  </si>
  <si>
    <t>25-400</t>
  </si>
  <si>
    <t>GLU04</t>
  </si>
  <si>
    <t>1.96-176</t>
  </si>
  <si>
    <t>Glucagon-Like Peptide-1, Active (GLP-1)</t>
  </si>
  <si>
    <t>2-100</t>
  </si>
  <si>
    <t>pM</t>
  </si>
  <si>
    <t>Glucose</t>
  </si>
  <si>
    <t>2.5-25</t>
  </si>
  <si>
    <t>mg/dL</t>
  </si>
  <si>
    <t>GLOS4</t>
  </si>
  <si>
    <t>Inhibin-B</t>
  </si>
  <si>
    <t>Beckman-Coulter</t>
  </si>
  <si>
    <t>10-1000</t>
  </si>
  <si>
    <t>INHB4</t>
  </si>
  <si>
    <t>S, P(H)</t>
  </si>
  <si>
    <t>0.2-6.5</t>
  </si>
  <si>
    <t>INS04</t>
  </si>
  <si>
    <t>Mouse</t>
  </si>
  <si>
    <t>0.15-5.5</t>
  </si>
  <si>
    <t>Rat</t>
  </si>
  <si>
    <t>31.2-2000</t>
  </si>
  <si>
    <t>IGF14</t>
  </si>
  <si>
    <t>Rat/Mouse</t>
  </si>
  <si>
    <t>0.094-6</t>
  </si>
  <si>
    <t>IGF Binding Protein 2 (IGFBP-2)</t>
  </si>
  <si>
    <t>0.313-20</t>
  </si>
  <si>
    <t>IBP24</t>
  </si>
  <si>
    <t>Interleukin-6 (IL-6)</t>
  </si>
  <si>
    <t>3.12-300</t>
  </si>
  <si>
    <t>IL604</t>
  </si>
  <si>
    <t>Leptin</t>
  </si>
  <si>
    <t>0.2-30</t>
  </si>
  <si>
    <t>LEP04</t>
  </si>
  <si>
    <t xml:space="preserve">Mouse </t>
  </si>
  <si>
    <t>0.78-100</t>
  </si>
  <si>
    <t>Monocyte Chemotactic Protein 1 (MCP-1)</t>
  </si>
  <si>
    <t>31.3-2000</t>
  </si>
  <si>
    <t>MCP14</t>
  </si>
  <si>
    <t>Myostain/Growth Differentiation Factor 8</t>
  </si>
  <si>
    <t>31.3-1000</t>
  </si>
  <si>
    <t>MST04</t>
  </si>
  <si>
    <t>NAD and/or NADH</t>
  </si>
  <si>
    <t>Cell Technology</t>
  </si>
  <si>
    <t>nM</t>
  </si>
  <si>
    <t>NAD04</t>
  </si>
  <si>
    <t>Tissue</t>
  </si>
  <si>
    <t>NGAL</t>
  </si>
  <si>
    <t>NGAL4</t>
  </si>
  <si>
    <t>Oxytocin</t>
  </si>
  <si>
    <t>Abcam</t>
  </si>
  <si>
    <t>15.6-1000</t>
  </si>
  <si>
    <t>OTC04</t>
  </si>
  <si>
    <t>Pregnanediol-3-Glucuronide (PDG)</t>
  </si>
  <si>
    <t>0.391-50</t>
  </si>
  <si>
    <t>PDG04</t>
  </si>
  <si>
    <t>Pregnenolone</t>
  </si>
  <si>
    <t>0.1-25.6</t>
  </si>
  <si>
    <t>PNL04</t>
  </si>
  <si>
    <t>27.43-20,000</t>
  </si>
  <si>
    <t>PRL04</t>
  </si>
  <si>
    <t>Rat GH</t>
  </si>
  <si>
    <t>0.07-16.7</t>
  </si>
  <si>
    <t>GH04</t>
  </si>
  <si>
    <t>Serotonin (5-HT)</t>
  </si>
  <si>
    <t>15-2500</t>
  </si>
  <si>
    <t>SER05</t>
  </si>
  <si>
    <t>Triglycerides</t>
  </si>
  <si>
    <t>3.125-200</t>
  </si>
  <si>
    <t>TRIG4</t>
  </si>
  <si>
    <t>Vascular Endothelial GF (VEGF)</t>
  </si>
  <si>
    <t>4.1-1000</t>
  </si>
  <si>
    <t>VEGF4</t>
  </si>
  <si>
    <t>100-200</t>
  </si>
  <si>
    <t>Vasopressin</t>
  </si>
  <si>
    <t>AVP04</t>
  </si>
  <si>
    <t>Cost includes kit price plus labor charges for standards, samples, and QCs.</t>
  </si>
  <si>
    <t>Where indicated, minimum sample number requirements must be met in order to receive listed price. When possible, fewer samples may be run at increased cost per sample.</t>
  </si>
  <si>
    <t>Commercial kits are restricted by capacity and shelf-life, and require a minimum number of detections to cover cost. Processing delays for sample accumulation may apply or additional charges may be required.</t>
  </si>
  <si>
    <t>Abbreviations:</t>
  </si>
  <si>
    <t>CM=Culture Medium; CSF=Cerebral Spinal Fluid; S=Serum; Sal=Saliva; P= Plasma; P(E)=Plasma with EDTA; P(H)=Plasma with Heparin; P(C)=Plasma with Citrate; U=Urine</t>
  </si>
  <si>
    <t>Vascular Cell Adhesion Molecule 1</t>
  </si>
  <si>
    <t>61-250,000</t>
  </si>
  <si>
    <t>VCM17</t>
  </si>
  <si>
    <t>Albumin</t>
  </si>
  <si>
    <t>49.15-12000</t>
  </si>
  <si>
    <t>ALB04</t>
  </si>
  <si>
    <t>Creatinine</t>
  </si>
  <si>
    <t>CRT04</t>
  </si>
  <si>
    <t>2-15</t>
  </si>
  <si>
    <t>Fibroblast Growth Factor 21</t>
  </si>
  <si>
    <t>31-2000</t>
  </si>
  <si>
    <t>FF214</t>
  </si>
  <si>
    <t>Category 5: Liquid Chromatography-Tandem Triple Quadrupole Mass Spectrometry (LC-MS/MS)</t>
  </si>
  <si>
    <t>Estradiol-17β</t>
  </si>
  <si>
    <t>Testosterone</t>
  </si>
  <si>
    <t>Cortisol</t>
  </si>
  <si>
    <t>Cortisone</t>
  </si>
  <si>
    <t>Androstenedione</t>
  </si>
  <si>
    <t>Progesterone</t>
  </si>
  <si>
    <t>Estrone</t>
  </si>
  <si>
    <t>E208</t>
  </si>
  <si>
    <t>T08</t>
  </si>
  <si>
    <t>CSL08</t>
  </si>
  <si>
    <t>CSN08</t>
  </si>
  <si>
    <t>A408</t>
  </si>
  <si>
    <t>P408</t>
  </si>
  <si>
    <t>E108</t>
  </si>
  <si>
    <t>LC-MS/MS</t>
  </si>
  <si>
    <t>Variable</t>
  </si>
  <si>
    <t>pg/ml</t>
  </si>
  <si>
    <t>Multiple</t>
  </si>
  <si>
    <t>Medroxyprogesterone Acetate</t>
  </si>
  <si>
    <t>Ethinyl Estradiol (Total and Free)</t>
  </si>
  <si>
    <t>Norethindrone/Norethisterone</t>
  </si>
  <si>
    <t>Etonogestrel</t>
  </si>
  <si>
    <t>Levonorgestrel (Total and Free)</t>
  </si>
  <si>
    <t>MPA08</t>
  </si>
  <si>
    <t>EE208</t>
  </si>
  <si>
    <t>NET08</t>
  </si>
  <si>
    <t>ENG08</t>
  </si>
  <si>
    <t>LNG08</t>
  </si>
  <si>
    <t>Analysis of Investigator-Run Plates</t>
  </si>
  <si>
    <t>N/A</t>
  </si>
  <si>
    <t>$200/plate</t>
  </si>
  <si>
    <t>$477.50/plate</t>
  </si>
  <si>
    <t>Ferritin</t>
  </si>
  <si>
    <t>FER01</t>
  </si>
  <si>
    <t>Rat Metabolic Panel</t>
  </si>
  <si>
    <t>RMET7</t>
  </si>
  <si>
    <t>Angiopoietin 1</t>
  </si>
  <si>
    <t>Angiopoietin 2</t>
  </si>
  <si>
    <t>Corticotropin-releasing hormone (CRH)</t>
  </si>
  <si>
    <t>Insulin-like growth factor 1 (IGF-1)</t>
  </si>
  <si>
    <t>Insulin-like growth factor 2 (IGF-2)</t>
  </si>
  <si>
    <t>Raybiotech</t>
  </si>
  <si>
    <t>62.8-4000</t>
  </si>
  <si>
    <t>46.9-3000</t>
  </si>
  <si>
    <t>ANG14</t>
  </si>
  <si>
    <t>ANG24</t>
  </si>
  <si>
    <t>0.01-100</t>
  </si>
  <si>
    <t>CRH04</t>
  </si>
  <si>
    <t>0.205-50</t>
  </si>
  <si>
    <t>IGF24</t>
  </si>
  <si>
    <t>0.500-2000</t>
  </si>
  <si>
    <t>CK377</t>
  </si>
  <si>
    <t>37-Plex monkey cytokines</t>
  </si>
  <si>
    <t>External Academic Rate</t>
  </si>
  <si>
    <r>
      <t>Anti-M</t>
    </r>
    <r>
      <rPr>
        <sz val="10"/>
        <rFont val="Calibri"/>
        <family val="2"/>
      </rPr>
      <t>ü</t>
    </r>
    <r>
      <rPr>
        <sz val="10"/>
        <rFont val="Arial"/>
        <family val="2"/>
      </rPr>
      <t>llerian Hormone (AMH)</t>
    </r>
  </si>
  <si>
    <t>AMH01</t>
  </si>
  <si>
    <t>0.03-23</t>
  </si>
  <si>
    <t>Melatonin</t>
  </si>
  <si>
    <t>MEL04</t>
  </si>
  <si>
    <t>GLP14</t>
  </si>
  <si>
    <t>OHSU Federal Rate</t>
  </si>
  <si>
    <t>Contact ONPRC Grants Administration at ONPRCGA@ohsu.edu when budgeting for Foundation awards and out years.</t>
  </si>
  <si>
    <t>Prostaglandin E2</t>
  </si>
  <si>
    <t>PGE24</t>
  </si>
  <si>
    <t>39.1-2500</t>
  </si>
  <si>
    <t>IBP14</t>
  </si>
  <si>
    <t>IGF Binding Protein 1 (IGFBP-1)</t>
  </si>
  <si>
    <t>0.125-8</t>
  </si>
  <si>
    <t>*limited availability</t>
  </si>
  <si>
    <t>Thermo Fisher</t>
  </si>
  <si>
    <t>Contact ETC</t>
  </si>
  <si>
    <t>Contact ETC*</t>
  </si>
  <si>
    <t>ETC In-house</t>
  </si>
  <si>
    <t>$350/plate</t>
  </si>
  <si>
    <t>Contact the ETC for a price quote and a list of cytokines included in each kit.</t>
  </si>
  <si>
    <t xml:space="preserve">Commercial Luminex assay kit rates are based on the minimum sample number required. Fewer samples may be analyzed at the discretion of the ETC at a higher cost per sample. </t>
  </si>
  <si>
    <t>Cost includes kit price plus consumables cost, and labor charges for standards, samples, QCs, and data analysis.</t>
  </si>
  <si>
    <t>ETC Remarks:</t>
  </si>
  <si>
    <t>All rates are based on single determination for each hormone per sample. Contact ETC to obtain rates for duplicate determinations.</t>
  </si>
  <si>
    <t>S, P(E)</t>
  </si>
  <si>
    <t>Contact the ETC for a price quote.</t>
  </si>
  <si>
    <t xml:space="preserve">Commercial ELISA and RIA kit assay rates are based on the minimum sample number required. Fewer samples may be analyzed at the discretion of the ETC at a higher cost per sample. </t>
  </si>
  <si>
    <t>Nestorone</t>
  </si>
  <si>
    <t>NES08</t>
  </si>
  <si>
    <t>S,P</t>
  </si>
  <si>
    <t>Endocrine Technologies Core Assay Rates 2020-2021</t>
  </si>
  <si>
    <t>Custom panels to analyze multiple hormones from the above list can be created at investigator request. Please contact the ETC for more information on custom panels and pricing.</t>
  </si>
  <si>
    <t>Leukemia Inhibitory Factor (LIF)</t>
  </si>
  <si>
    <t>Thermofisher</t>
  </si>
  <si>
    <t>3.15-200</t>
  </si>
  <si>
    <t>LIF04</t>
  </si>
  <si>
    <t>Serum Amyloid A</t>
  </si>
  <si>
    <t>LSBio</t>
  </si>
  <si>
    <t>31.25-2000</t>
  </si>
  <si>
    <t>SAA04</t>
  </si>
  <si>
    <t>CXCL13</t>
  </si>
  <si>
    <t>7.8-500</t>
  </si>
  <si>
    <t>CX134</t>
  </si>
  <si>
    <t>Brain-derived neurotrophic factor (BDNF)</t>
  </si>
  <si>
    <t>12.29-3000</t>
  </si>
  <si>
    <t>BDNF4</t>
  </si>
  <si>
    <t>38-Plex human cytokines</t>
  </si>
  <si>
    <t>CK387</t>
  </si>
  <si>
    <t>RANTES</t>
  </si>
  <si>
    <t>RNTS4</t>
  </si>
  <si>
    <t>Humans</t>
  </si>
  <si>
    <t>RANT7</t>
  </si>
  <si>
    <t>8.29-6040</t>
  </si>
  <si>
    <t>36-Plex monkey cytokines</t>
  </si>
  <si>
    <t>CK367</t>
  </si>
  <si>
    <t>Rat Adipokines Panel</t>
  </si>
  <si>
    <t>ADP77</t>
  </si>
  <si>
    <t>Prices listed are for budgeting purposes only.  At the time of the project, actual rates will be charged. Rates will remain flat until May 1, 2023.</t>
  </si>
  <si>
    <t>The above rates are effective May 1st, 2020 to April 30, 2023. Rates of individual assays may be adjusted according to reagent costs and availability. Subsequent annual rate increases range from 3-5%, beginning May 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</si>
</sst>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3" formatCode="_(* #,##0.00_);_(* \(#,##0.00\);_(* &quot;-&quot;??_);_(@_)"/>
    <numFmt numFmtId="164" formatCode="&quot;$&quot;#,##0.00"/>
  </numFmts>
  <fonts count="10" x14ac:knownFonts="1">
    <font>
      <sz val="10"/>
      <name val="Arial"/>
      <family val="2"/>
    </font>
    <font>
      <sz val="10"/>
      <name val="Arial"/>
      <family val="2"/>
    </font>
    <font>
      <b/>
      <sz val="12"/>
      <name val="Arial"/>
      <family val="2"/>
    </font>
    <font>
      <b/>
      <u/>
      <sz val="12"/>
      <name val="Arial"/>
      <family val="2"/>
    </font>
    <font>
      <b/>
      <sz val="10"/>
      <name val="Arial"/>
      <family val="2"/>
    </font>
    <font>
      <sz val="11"/>
      <color indexed="8"/>
      <name val="Calibri"/>
      <family val="2"/>
      <scheme val="minor"/>
    </font>
    <font>
      <sz val="10"/>
      <name val="Arial"/>
      <family val="2"/>
    </font>
    <font>
      <sz val="10"/>
      <color rgb="FFFF0000"/>
      <name val="Arial"/>
      <family val="2"/>
    </font>
    <font>
      <sz val="10"/>
      <name val="Calibri"/>
      <family val="2"/>
    </font>
    <font>
      <sz val="10"/>
      <color rgb="FF202124"/>
      <name val="Arial"/>
      <family val="2"/>
    </font>
  </fonts>
  <fills count="4">
    <fill>
      <patternFill patternType="none"/>
    </fill>
    <fill>
      <patternFill patternType="gray125"/>
    </fill>
    <fill>
      <patternFill patternType="solid">
        <fgColor indexed="51"/>
        <bgColor indexed="64"/>
      </patternFill>
    </fill>
    <fill>
      <patternFill patternType="solid">
        <fgColor theme="0"/>
        <bgColor indexed="64"/>
      </patternFill>
    </fill>
  </fills>
  <borders count="2">
    <border>
      <left/>
      <right/>
      <top/>
      <bottom/>
      <diagonal/>
    </border>
    <border>
      <left/>
      <right/>
      <top/>
      <bottom style="medium">
        <color indexed="64"/>
      </bottom>
      <diagonal/>
    </border>
  </borders>
  <cellStyleXfs count="13">
    <xf numFmtId="0" fontId="0" fillId="0" borderId="0"/>
    <xf numFmtId="9" fontId="1" fillId="0" borderId="0" applyFont="0" applyFill="0" applyBorder="0" applyAlignment="0" applyProtection="0"/>
    <xf numFmtId="0" fontId="1" fillId="0" borderId="0"/>
    <xf numFmtId="0" fontId="1" fillId="0" borderId="0"/>
    <xf numFmtId="0" fontId="5" fillId="0" borderId="0"/>
    <xf numFmtId="9" fontId="1" fillId="0" borderId="0" applyFont="0" applyFill="0" applyBorder="0" applyAlignment="0" applyProtection="0"/>
    <xf numFmtId="0" fontId="6" fillId="0" borderId="0"/>
    <xf numFmtId="0" fontId="6"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74">
    <xf numFmtId="0" fontId="0" fillId="0" borderId="0" xfId="0"/>
    <xf numFmtId="0" fontId="1" fillId="0" borderId="0" xfId="0" applyFont="1" applyFill="1" applyAlignment="1"/>
    <xf numFmtId="0" fontId="1" fillId="0" borderId="0" xfId="0" applyFont="1" applyFill="1"/>
    <xf numFmtId="164" fontId="1" fillId="0" borderId="0" xfId="0" applyNumberFormat="1" applyFont="1" applyFill="1" applyAlignment="1">
      <alignment horizontal="center"/>
    </xf>
    <xf numFmtId="164" fontId="1" fillId="0" borderId="0" xfId="0" applyNumberFormat="1" applyFont="1" applyFill="1"/>
    <xf numFmtId="0" fontId="2" fillId="0" borderId="0" xfId="0" applyFont="1" applyFill="1" applyAlignment="1"/>
    <xf numFmtId="0" fontId="3" fillId="0" borderId="0" xfId="0" applyFont="1" applyFill="1" applyAlignment="1"/>
    <xf numFmtId="164" fontId="4" fillId="0" borderId="0" xfId="0" applyNumberFormat="1" applyFont="1" applyFill="1" applyAlignment="1">
      <alignment horizontal="right"/>
    </xf>
    <xf numFmtId="0" fontId="1" fillId="0" borderId="0" xfId="0" applyFont="1" applyFill="1" applyAlignment="1">
      <alignment horizontal="right"/>
    </xf>
    <xf numFmtId="9" fontId="1" fillId="0" borderId="0" xfId="1" applyFont="1" applyFill="1" applyAlignment="1">
      <alignment horizontal="right"/>
    </xf>
    <xf numFmtId="164" fontId="4" fillId="2" borderId="0" xfId="0" applyNumberFormat="1" applyFont="1" applyFill="1" applyAlignment="1"/>
    <xf numFmtId="0" fontId="4" fillId="2" borderId="0" xfId="0" applyFont="1" applyFill="1" applyBorder="1" applyAlignment="1"/>
    <xf numFmtId="0" fontId="4" fillId="2" borderId="0" xfId="0" applyFont="1" applyFill="1" applyBorder="1" applyAlignment="1">
      <alignment horizontal="center"/>
    </xf>
    <xf numFmtId="164" fontId="4" fillId="2" borderId="0" xfId="0" applyNumberFormat="1" applyFont="1" applyFill="1" applyBorder="1" applyAlignment="1">
      <alignment horizontal="center"/>
    </xf>
    <xf numFmtId="0" fontId="4" fillId="0" borderId="1" xfId="0" applyFont="1" applyFill="1" applyBorder="1" applyAlignment="1">
      <alignment horizontal="center"/>
    </xf>
    <xf numFmtId="164" fontId="4" fillId="0" borderId="1" xfId="0" applyNumberFormat="1" applyFont="1" applyFill="1" applyBorder="1" applyAlignment="1">
      <alignment horizontal="center"/>
    </xf>
    <xf numFmtId="0" fontId="1" fillId="0" borderId="0" xfId="0" applyFont="1" applyFill="1" applyAlignment="1">
      <alignment horizontal="left"/>
    </xf>
    <xf numFmtId="0" fontId="1" fillId="0" borderId="0" xfId="0" applyFont="1" applyFill="1" applyAlignment="1">
      <alignment horizontal="center"/>
    </xf>
    <xf numFmtId="164" fontId="1" fillId="0" borderId="0" xfId="0" applyNumberFormat="1" applyFont="1" applyFill="1" applyBorder="1" applyAlignment="1">
      <alignment horizontal="center"/>
    </xf>
    <xf numFmtId="0" fontId="1" fillId="0" borderId="0" xfId="0" applyFont="1" applyFill="1" applyBorder="1" applyAlignment="1"/>
    <xf numFmtId="0" fontId="1" fillId="2" borderId="0" xfId="0" applyFont="1" applyFill="1" applyAlignment="1"/>
    <xf numFmtId="0" fontId="1" fillId="2" borderId="0" xfId="0" applyFont="1" applyFill="1" applyAlignment="1">
      <alignment horizontal="center"/>
    </xf>
    <xf numFmtId="0" fontId="4" fillId="2" borderId="0" xfId="0" applyFont="1" applyFill="1" applyAlignment="1">
      <alignment horizontal="center"/>
    </xf>
    <xf numFmtId="0" fontId="1" fillId="0" borderId="0" xfId="0" quotePrefix="1" applyNumberFormat="1" applyFont="1" applyFill="1" applyAlignment="1">
      <alignment horizontal="left"/>
    </xf>
    <xf numFmtId="0" fontId="1" fillId="0" borderId="0" xfId="0" applyNumberFormat="1" applyFont="1" applyFill="1" applyAlignment="1">
      <alignment horizontal="left"/>
    </xf>
    <xf numFmtId="0" fontId="1" fillId="0" borderId="0" xfId="0" applyFont="1" applyFill="1" applyBorder="1" applyAlignment="1">
      <alignment horizontal="left"/>
    </xf>
    <xf numFmtId="0" fontId="1" fillId="0" borderId="0" xfId="0" applyNumberFormat="1" applyFont="1" applyFill="1" applyBorder="1" applyAlignment="1">
      <alignment horizontal="left"/>
    </xf>
    <xf numFmtId="0" fontId="1" fillId="0" borderId="0" xfId="0" applyFont="1"/>
    <xf numFmtId="0" fontId="0" fillId="0" borderId="0" xfId="0" applyAlignment="1">
      <alignment horizontal="center"/>
    </xf>
    <xf numFmtId="1" fontId="1" fillId="0" borderId="0" xfId="0" applyNumberFormat="1" applyFont="1" applyFill="1" applyAlignment="1">
      <alignment horizontal="center"/>
    </xf>
    <xf numFmtId="0" fontId="1" fillId="0" borderId="0" xfId="0" applyFont="1" applyAlignment="1">
      <alignment horizontal="center"/>
    </xf>
    <xf numFmtId="0" fontId="0" fillId="3" borderId="0" xfId="0" applyFill="1"/>
    <xf numFmtId="0" fontId="0" fillId="0" borderId="0" xfId="0" applyFont="1" applyFill="1" applyAlignment="1">
      <alignment horizontal="center"/>
    </xf>
    <xf numFmtId="0" fontId="0" fillId="0" borderId="0" xfId="0" applyFont="1" applyFill="1"/>
    <xf numFmtId="0" fontId="0" fillId="0" borderId="0" xfId="0" applyFill="1"/>
    <xf numFmtId="164" fontId="0" fillId="0" borderId="0" xfId="0" applyNumberFormat="1" applyFont="1" applyFill="1" applyAlignment="1">
      <alignment horizontal="center"/>
    </xf>
    <xf numFmtId="164" fontId="0" fillId="0" borderId="0" xfId="0" applyNumberFormat="1" applyFont="1" applyFill="1"/>
    <xf numFmtId="0" fontId="0" fillId="0" borderId="0" xfId="0" applyFont="1" applyFill="1" applyAlignment="1">
      <alignment horizontal="left"/>
    </xf>
    <xf numFmtId="164" fontId="0" fillId="0" borderId="0" xfId="0" applyNumberFormat="1" applyFont="1" applyFill="1" applyAlignment="1">
      <alignment horizontal="left"/>
    </xf>
    <xf numFmtId="0" fontId="4" fillId="0" borderId="0" xfId="0" applyFont="1" applyFill="1" applyAlignment="1"/>
    <xf numFmtId="0" fontId="0" fillId="0" borderId="0" xfId="0" applyFont="1" applyFill="1" applyAlignment="1"/>
    <xf numFmtId="164" fontId="4" fillId="2" borderId="0" xfId="7" applyNumberFormat="1" applyFont="1" applyFill="1" applyAlignment="1"/>
    <xf numFmtId="0" fontId="1" fillId="0" borderId="0" xfId="7" applyFont="1" applyFill="1" applyAlignment="1">
      <alignment horizontal="center"/>
    </xf>
    <xf numFmtId="0" fontId="1" fillId="0" borderId="0" xfId="7" applyFont="1" applyFill="1" applyAlignment="1"/>
    <xf numFmtId="0" fontId="1" fillId="0" borderId="0" xfId="7" applyFont="1" applyFill="1" applyAlignment="1"/>
    <xf numFmtId="0" fontId="1" fillId="0" borderId="0" xfId="7" applyFont="1" applyFill="1" applyAlignment="1">
      <alignment horizontal="center"/>
    </xf>
    <xf numFmtId="0" fontId="1" fillId="0" borderId="0" xfId="7" applyFont="1" applyFill="1" applyAlignment="1"/>
    <xf numFmtId="0" fontId="7" fillId="0" borderId="0" xfId="0" applyFont="1" applyFill="1" applyAlignment="1">
      <alignment horizontal="left"/>
    </xf>
    <xf numFmtId="0" fontId="0" fillId="0" borderId="0" xfId="0" quotePrefix="1" applyNumberFormat="1" applyFont="1" applyFill="1" applyAlignment="1">
      <alignment horizontal="left"/>
    </xf>
    <xf numFmtId="164" fontId="1" fillId="0" borderId="0" xfId="0" applyNumberFormat="1" applyFont="1" applyFill="1" applyAlignment="1">
      <alignment horizontal="left"/>
    </xf>
    <xf numFmtId="8" fontId="0" fillId="0" borderId="0" xfId="0" applyNumberFormat="1"/>
    <xf numFmtId="1" fontId="0" fillId="0" borderId="0" xfId="0" applyNumberFormat="1" applyFont="1" applyFill="1" applyAlignment="1">
      <alignment horizontal="center"/>
    </xf>
    <xf numFmtId="0" fontId="0" fillId="0" borderId="0" xfId="0" applyFill="1" applyAlignment="1">
      <alignment horizontal="center"/>
    </xf>
    <xf numFmtId="0" fontId="0" fillId="0" borderId="0" xfId="0"/>
    <xf numFmtId="164" fontId="1" fillId="0" borderId="0" xfId="0" applyNumberFormat="1" applyFont="1" applyFill="1" applyAlignment="1">
      <alignment horizontal="center"/>
    </xf>
    <xf numFmtId="164" fontId="4" fillId="0" borderId="1" xfId="0" applyNumberFormat="1" applyFont="1" applyFill="1" applyBorder="1" applyAlignment="1">
      <alignment horizontal="center"/>
    </xf>
    <xf numFmtId="164" fontId="1" fillId="0" borderId="0" xfId="0" applyNumberFormat="1" applyFont="1" applyFill="1" applyBorder="1" applyAlignment="1">
      <alignment horizontal="center"/>
    </xf>
    <xf numFmtId="0" fontId="4" fillId="2" borderId="0" xfId="0" applyFont="1" applyFill="1" applyAlignment="1">
      <alignment horizontal="center"/>
    </xf>
    <xf numFmtId="164" fontId="4" fillId="2" borderId="0" xfId="0" applyNumberFormat="1" applyFont="1" applyFill="1" applyAlignment="1">
      <alignment horizontal="center"/>
    </xf>
    <xf numFmtId="0" fontId="0" fillId="0" borderId="0" xfId="0" applyFont="1" applyFill="1" applyAlignment="1">
      <alignment horizontal="center"/>
    </xf>
    <xf numFmtId="0" fontId="0" fillId="0" borderId="0" xfId="0" applyFont="1" applyFill="1"/>
    <xf numFmtId="164" fontId="0" fillId="0" borderId="0" xfId="0" applyNumberFormat="1" applyFont="1" applyFill="1" applyAlignment="1">
      <alignment horizontal="center"/>
    </xf>
    <xf numFmtId="164" fontId="0" fillId="0" borderId="0" xfId="0" applyNumberFormat="1" applyAlignment="1">
      <alignment horizontal="center"/>
    </xf>
    <xf numFmtId="164" fontId="1" fillId="0" borderId="0" xfId="0" applyNumberFormat="1" applyFont="1" applyFill="1" applyBorder="1" applyAlignment="1">
      <alignment horizontal="center"/>
    </xf>
    <xf numFmtId="0" fontId="0" fillId="0" borderId="0" xfId="0" applyFont="1" applyFill="1" applyAlignment="1">
      <alignment horizontal="center"/>
    </xf>
    <xf numFmtId="164" fontId="0" fillId="0" borderId="0" xfId="0" applyNumberFormat="1" applyFont="1" applyFill="1" applyBorder="1" applyAlignment="1">
      <alignment horizontal="center"/>
    </xf>
    <xf numFmtId="0" fontId="0" fillId="0" borderId="0" xfId="7" applyFont="1" applyFill="1" applyAlignment="1">
      <alignment horizontal="center"/>
    </xf>
    <xf numFmtId="0" fontId="0" fillId="0" borderId="0" xfId="7" applyFont="1" applyFill="1" applyAlignment="1"/>
    <xf numFmtId="0" fontId="0" fillId="0" borderId="0" xfId="0" applyFont="1"/>
    <xf numFmtId="8" fontId="0" fillId="0" borderId="0" xfId="0" applyNumberFormat="1" applyFill="1"/>
    <xf numFmtId="10" fontId="0" fillId="0" borderId="0" xfId="1" applyNumberFormat="1" applyFont="1" applyFill="1"/>
    <xf numFmtId="0" fontId="9" fillId="0" borderId="0" xfId="0" applyFont="1" applyFill="1"/>
    <xf numFmtId="164" fontId="0" fillId="0" borderId="0" xfId="0" applyNumberFormat="1" applyFill="1" applyAlignment="1">
      <alignment horizontal="center"/>
    </xf>
    <xf numFmtId="49" fontId="0" fillId="0" borderId="0" xfId="0" applyNumberFormat="1" applyFill="1"/>
  </cellXfs>
  <cellStyles count="13">
    <cellStyle name="Comma 2" xfId="12"/>
    <cellStyle name="Normal" xfId="0" builtinId="0"/>
    <cellStyle name="Normal 2" xfId="2"/>
    <cellStyle name="Normal 2 2" xfId="3"/>
    <cellStyle name="Normal 2 3" xfId="7"/>
    <cellStyle name="Normal 2 3 2" xfId="11"/>
    <cellStyle name="Normal 2 3 3" xfId="9"/>
    <cellStyle name="Normal 3" xfId="4"/>
    <cellStyle name="Normal 4" xfId="6"/>
    <cellStyle name="Normal 4 2" xfId="10"/>
    <cellStyle name="Normal 4 3" xfId="8"/>
    <cellStyle name="Percent" xfId="1" builtinId="5"/>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19051</xdr:rowOff>
    </xdr:from>
    <xdr:to>
      <xdr:col>0</xdr:col>
      <xdr:colOff>2143125</xdr:colOff>
      <xdr:row>3</xdr:row>
      <xdr:rowOff>171450</xdr:rowOff>
    </xdr:to>
    <xdr:pic>
      <xdr:nvPicPr>
        <xdr:cNvPr id="3" name="Picture 2" descr="C:\Users\starkk\Desktop\ONPRC-4C-POS-2 for print.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1"/>
          <a:ext cx="2143125" cy="67627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84"/>
  <sheetViews>
    <sheetView tabSelected="1" zoomScaleNormal="100" zoomScaleSheetLayoutView="80" workbookViewId="0">
      <selection activeCell="E187" sqref="E187"/>
    </sheetView>
  </sheetViews>
  <sheetFormatPr defaultColWidth="9.140625" defaultRowHeight="12.75" x14ac:dyDescent="0.2"/>
  <cols>
    <col min="1" max="1" width="34.140625" style="1" customWidth="1"/>
    <col min="2" max="2" width="16.140625" style="1" customWidth="1"/>
    <col min="3" max="3" width="18.5703125" style="1" customWidth="1"/>
    <col min="4" max="4" width="12.140625" style="1" customWidth="1"/>
    <col min="5" max="6" width="11.42578125" style="1" customWidth="1"/>
    <col min="7" max="7" width="17.42578125" style="2" customWidth="1"/>
    <col min="8" max="8" width="13.140625" style="2" customWidth="1"/>
    <col min="9" max="9" width="17.7109375" style="2" customWidth="1"/>
    <col min="10" max="10" width="22" style="2" customWidth="1"/>
    <col min="11" max="11" width="22" style="3" customWidth="1"/>
    <col min="12" max="12" width="24.140625" style="4" bestFit="1" customWidth="1"/>
    <col min="13" max="13" width="19.85546875" style="4" customWidth="1"/>
    <col min="14" max="14" width="9" style="2" customWidth="1"/>
    <col min="15" max="15" width="9.140625" style="17"/>
    <col min="16" max="16384" width="9.140625" style="2"/>
  </cols>
  <sheetData>
    <row r="3" spans="1:15" ht="15.75" x14ac:dyDescent="0.25">
      <c r="B3" s="5"/>
      <c r="L3"/>
    </row>
    <row r="4" spans="1:15" ht="15.75" x14ac:dyDescent="0.25">
      <c r="A4" s="6"/>
      <c r="B4" s="5" t="s">
        <v>445</v>
      </c>
      <c r="C4" s="5"/>
      <c r="K4" s="7"/>
      <c r="L4"/>
    </row>
    <row r="5" spans="1:15" ht="15.75" hidden="1" x14ac:dyDescent="0.25">
      <c r="A5" s="6"/>
      <c r="B5" s="2"/>
      <c r="C5" s="5"/>
      <c r="J5" s="8" t="s">
        <v>0</v>
      </c>
      <c r="K5" s="9">
        <v>0.47</v>
      </c>
    </row>
    <row r="6" spans="1:15" ht="23.25" customHeight="1" x14ac:dyDescent="0.25">
      <c r="A6" s="6"/>
      <c r="B6" s="2"/>
      <c r="C6" s="5"/>
      <c r="J6" s="8"/>
      <c r="K6" s="9"/>
    </row>
    <row r="7" spans="1:15" ht="15.75" x14ac:dyDescent="0.25">
      <c r="A7" s="6" t="s">
        <v>472</v>
      </c>
      <c r="B7" s="2"/>
      <c r="C7" s="5"/>
      <c r="J7" s="8"/>
      <c r="K7" s="9"/>
    </row>
    <row r="8" spans="1:15" ht="15.75" x14ac:dyDescent="0.25">
      <c r="A8" s="6" t="s">
        <v>421</v>
      </c>
      <c r="B8" s="2"/>
      <c r="C8" s="5"/>
      <c r="J8" s="8"/>
      <c r="K8" s="9"/>
    </row>
    <row r="9" spans="1:15" ht="15.75" x14ac:dyDescent="0.25">
      <c r="A9" s="6"/>
      <c r="B9" s="2"/>
      <c r="C9" s="5"/>
      <c r="J9" s="8"/>
      <c r="K9" s="9"/>
    </row>
    <row r="10" spans="1:15" ht="18" customHeight="1" x14ac:dyDescent="0.2">
      <c r="A10" s="10" t="s">
        <v>1</v>
      </c>
      <c r="B10" s="11"/>
      <c r="C10" s="11"/>
      <c r="D10" s="11"/>
      <c r="E10" s="11"/>
      <c r="F10" s="11"/>
      <c r="G10" s="12"/>
      <c r="H10" s="12"/>
      <c r="I10" s="12"/>
      <c r="J10" s="12"/>
      <c r="K10" s="13"/>
      <c r="L10" s="13"/>
      <c r="M10" s="13"/>
    </row>
    <row r="11" spans="1:15" ht="13.5" thickBot="1" x14ac:dyDescent="0.25">
      <c r="A11" s="14" t="s">
        <v>2</v>
      </c>
      <c r="B11" s="14" t="s">
        <v>3</v>
      </c>
      <c r="C11" s="14" t="s">
        <v>4</v>
      </c>
      <c r="D11" s="14" t="s">
        <v>5</v>
      </c>
      <c r="E11" s="14" t="s">
        <v>6</v>
      </c>
      <c r="F11" s="14" t="s">
        <v>7</v>
      </c>
      <c r="G11" s="14" t="s">
        <v>8</v>
      </c>
      <c r="H11" s="14" t="s">
        <v>9</v>
      </c>
      <c r="I11" s="14" t="s">
        <v>10</v>
      </c>
      <c r="J11" s="14" t="s">
        <v>11</v>
      </c>
      <c r="K11" s="55" t="s">
        <v>420</v>
      </c>
      <c r="L11" s="15" t="s">
        <v>413</v>
      </c>
      <c r="M11" s="15" t="s">
        <v>12</v>
      </c>
    </row>
    <row r="12" spans="1:15" x14ac:dyDescent="0.2">
      <c r="A12" s="40" t="s">
        <v>13</v>
      </c>
      <c r="B12" s="40" t="s">
        <v>432</v>
      </c>
      <c r="C12" s="1" t="s">
        <v>14</v>
      </c>
      <c r="D12" s="16" t="s">
        <v>15</v>
      </c>
      <c r="E12" s="1" t="s">
        <v>16</v>
      </c>
      <c r="F12" s="1" t="s">
        <v>17</v>
      </c>
      <c r="G12" s="17" t="s">
        <v>18</v>
      </c>
      <c r="H12" s="17" t="s">
        <v>19</v>
      </c>
      <c r="I12" s="17" t="s">
        <v>20</v>
      </c>
      <c r="J12" s="32" t="s">
        <v>21</v>
      </c>
      <c r="K12" s="54">
        <v>9.36</v>
      </c>
      <c r="L12" s="18">
        <f>+K12*1.75</f>
        <v>16.38</v>
      </c>
      <c r="M12" s="18">
        <f>+K12*1.91*1.25</f>
        <v>22.346999999999998</v>
      </c>
      <c r="O12" s="3"/>
    </row>
    <row r="13" spans="1:15" x14ac:dyDescent="0.2">
      <c r="A13" s="1" t="s">
        <v>22</v>
      </c>
      <c r="B13" s="40" t="s">
        <v>432</v>
      </c>
      <c r="C13" s="1" t="s">
        <v>14</v>
      </c>
      <c r="D13" s="16" t="s">
        <v>15</v>
      </c>
      <c r="E13" s="1" t="s">
        <v>16</v>
      </c>
      <c r="F13" s="1" t="s">
        <v>23</v>
      </c>
      <c r="G13" s="17" t="s">
        <v>18</v>
      </c>
      <c r="H13" s="17" t="s">
        <v>19</v>
      </c>
      <c r="I13" s="17" t="s">
        <v>20</v>
      </c>
      <c r="J13" s="64" t="s">
        <v>21</v>
      </c>
      <c r="K13" s="54">
        <v>9.36</v>
      </c>
      <c r="L13" s="56">
        <f t="shared" ref="L13:L26" si="0">+K13*1.75</f>
        <v>16.38</v>
      </c>
      <c r="M13" s="56">
        <f t="shared" ref="M13:M26" si="1">+K13*1.91*1.25</f>
        <v>22.346999999999998</v>
      </c>
      <c r="O13" s="3"/>
    </row>
    <row r="14" spans="1:15" x14ac:dyDescent="0.2">
      <c r="A14" s="1" t="s">
        <v>24</v>
      </c>
      <c r="B14" s="40" t="s">
        <v>432</v>
      </c>
      <c r="C14" s="1" t="s">
        <v>25</v>
      </c>
      <c r="D14" s="16" t="s">
        <v>26</v>
      </c>
      <c r="E14" s="19" t="s">
        <v>16</v>
      </c>
      <c r="F14" s="19" t="s">
        <v>27</v>
      </c>
      <c r="G14" s="17" t="s">
        <v>18</v>
      </c>
      <c r="H14" s="17" t="s">
        <v>19</v>
      </c>
      <c r="I14" s="17" t="s">
        <v>20</v>
      </c>
      <c r="J14" s="32" t="s">
        <v>431</v>
      </c>
      <c r="K14" s="54">
        <v>10.18</v>
      </c>
      <c r="L14" s="56">
        <f t="shared" si="0"/>
        <v>17.814999999999998</v>
      </c>
      <c r="M14" s="56">
        <f t="shared" si="1"/>
        <v>24.304749999999999</v>
      </c>
      <c r="O14" s="3"/>
    </row>
    <row r="15" spans="1:15" x14ac:dyDescent="0.2">
      <c r="A15" s="1" t="s">
        <v>28</v>
      </c>
      <c r="B15" s="40" t="s">
        <v>432</v>
      </c>
      <c r="C15" s="1" t="s">
        <v>14</v>
      </c>
      <c r="D15" s="16" t="s">
        <v>29</v>
      </c>
      <c r="E15" s="1" t="s">
        <v>30</v>
      </c>
      <c r="F15" s="1" t="s">
        <v>31</v>
      </c>
      <c r="G15" s="17" t="s">
        <v>18</v>
      </c>
      <c r="H15" s="17" t="s">
        <v>19</v>
      </c>
      <c r="I15" s="17" t="s">
        <v>20</v>
      </c>
      <c r="J15" s="64" t="s">
        <v>431</v>
      </c>
      <c r="K15" s="54">
        <v>9.36</v>
      </c>
      <c r="L15" s="56">
        <f t="shared" si="0"/>
        <v>16.38</v>
      </c>
      <c r="M15" s="56">
        <f t="shared" si="1"/>
        <v>22.346999999999998</v>
      </c>
      <c r="O15" s="3"/>
    </row>
    <row r="16" spans="1:15" ht="14.25" customHeight="1" x14ac:dyDescent="0.2">
      <c r="A16" s="1" t="s">
        <v>28</v>
      </c>
      <c r="B16" s="40" t="s">
        <v>432</v>
      </c>
      <c r="C16" s="1" t="s">
        <v>25</v>
      </c>
      <c r="D16" s="16" t="s">
        <v>32</v>
      </c>
      <c r="E16" s="1" t="s">
        <v>30</v>
      </c>
      <c r="F16" s="1" t="s">
        <v>33</v>
      </c>
      <c r="G16" s="17" t="s">
        <v>18</v>
      </c>
      <c r="H16" s="17" t="s">
        <v>19</v>
      </c>
      <c r="I16" s="17" t="s">
        <v>20</v>
      </c>
      <c r="J16" s="64" t="s">
        <v>431</v>
      </c>
      <c r="K16" s="54">
        <v>10.18</v>
      </c>
      <c r="L16" s="56">
        <f t="shared" si="0"/>
        <v>17.814999999999998</v>
      </c>
      <c r="M16" s="56">
        <f t="shared" si="1"/>
        <v>24.304749999999999</v>
      </c>
      <c r="O16" s="3"/>
    </row>
    <row r="17" spans="1:15" x14ac:dyDescent="0.2">
      <c r="A17" s="1" t="s">
        <v>34</v>
      </c>
      <c r="B17" s="40" t="s">
        <v>432</v>
      </c>
      <c r="C17" s="1" t="s">
        <v>35</v>
      </c>
      <c r="D17" s="16" t="s">
        <v>36</v>
      </c>
      <c r="E17" s="1" t="s">
        <v>37</v>
      </c>
      <c r="F17" s="1" t="s">
        <v>38</v>
      </c>
      <c r="G17" s="17" t="s">
        <v>39</v>
      </c>
      <c r="H17" s="17" t="s">
        <v>19</v>
      </c>
      <c r="I17" s="17" t="s">
        <v>52</v>
      </c>
      <c r="J17" s="17" t="s">
        <v>21</v>
      </c>
      <c r="K17" s="54">
        <v>9.9</v>
      </c>
      <c r="L17" s="56">
        <f t="shared" si="0"/>
        <v>17.324999999999999</v>
      </c>
      <c r="M17" s="56">
        <f t="shared" si="1"/>
        <v>23.636249999999997</v>
      </c>
      <c r="O17" s="3"/>
    </row>
    <row r="18" spans="1:15" x14ac:dyDescent="0.2">
      <c r="A18" s="1" t="s">
        <v>34</v>
      </c>
      <c r="B18" s="40" t="s">
        <v>432</v>
      </c>
      <c r="C18" s="1" t="s">
        <v>35</v>
      </c>
      <c r="D18" s="16" t="s">
        <v>40</v>
      </c>
      <c r="E18" s="1" t="s">
        <v>37</v>
      </c>
      <c r="F18" s="1" t="s">
        <v>38</v>
      </c>
      <c r="G18" s="17" t="s">
        <v>41</v>
      </c>
      <c r="H18" s="17" t="s">
        <v>19</v>
      </c>
      <c r="I18" s="17" t="s">
        <v>52</v>
      </c>
      <c r="J18" s="64" t="s">
        <v>430</v>
      </c>
      <c r="K18" s="54">
        <v>9.9</v>
      </c>
      <c r="L18" s="56">
        <f t="shared" si="0"/>
        <v>17.324999999999999</v>
      </c>
      <c r="M18" s="56">
        <f t="shared" si="1"/>
        <v>23.636249999999997</v>
      </c>
      <c r="O18" s="3"/>
    </row>
    <row r="19" spans="1:15" x14ac:dyDescent="0.2">
      <c r="A19" s="1" t="s">
        <v>43</v>
      </c>
      <c r="B19" s="40" t="s">
        <v>432</v>
      </c>
      <c r="C19" s="1" t="s">
        <v>35</v>
      </c>
      <c r="D19" s="16" t="s">
        <v>44</v>
      </c>
      <c r="E19" s="1" t="s">
        <v>30</v>
      </c>
      <c r="F19" s="1" t="s">
        <v>45</v>
      </c>
      <c r="G19" s="17" t="s">
        <v>42</v>
      </c>
      <c r="H19" s="17" t="s">
        <v>19</v>
      </c>
      <c r="I19" s="17" t="s">
        <v>52</v>
      </c>
      <c r="J19" s="64" t="s">
        <v>430</v>
      </c>
      <c r="K19" s="54">
        <v>9.9</v>
      </c>
      <c r="L19" s="56">
        <f t="shared" si="0"/>
        <v>17.324999999999999</v>
      </c>
      <c r="M19" s="56">
        <f t="shared" si="1"/>
        <v>23.636249999999997</v>
      </c>
      <c r="O19" s="3"/>
    </row>
    <row r="20" spans="1:15" x14ac:dyDescent="0.2">
      <c r="A20" s="1" t="s">
        <v>46</v>
      </c>
      <c r="B20" s="40" t="s">
        <v>432</v>
      </c>
      <c r="C20" s="1" t="s">
        <v>35</v>
      </c>
      <c r="D20" s="16" t="s">
        <v>47</v>
      </c>
      <c r="E20" s="1" t="s">
        <v>37</v>
      </c>
      <c r="F20" s="1" t="s">
        <v>48</v>
      </c>
      <c r="G20" s="17" t="s">
        <v>39</v>
      </c>
      <c r="H20" s="17" t="s">
        <v>19</v>
      </c>
      <c r="I20" s="17" t="s">
        <v>52</v>
      </c>
      <c r="J20" s="17" t="s">
        <v>21</v>
      </c>
      <c r="K20" s="54">
        <v>9.9</v>
      </c>
      <c r="L20" s="56">
        <f t="shared" si="0"/>
        <v>17.324999999999999</v>
      </c>
      <c r="M20" s="56">
        <f t="shared" si="1"/>
        <v>23.636249999999997</v>
      </c>
      <c r="O20" s="3"/>
    </row>
    <row r="21" spans="1:15" x14ac:dyDescent="0.2">
      <c r="A21" s="1" t="s">
        <v>46</v>
      </c>
      <c r="B21" s="40" t="s">
        <v>432</v>
      </c>
      <c r="C21" s="1" t="s">
        <v>35</v>
      </c>
      <c r="D21" s="16" t="s">
        <v>47</v>
      </c>
      <c r="E21" s="1" t="s">
        <v>37</v>
      </c>
      <c r="F21" s="1" t="s">
        <v>48</v>
      </c>
      <c r="G21" s="17" t="s">
        <v>41</v>
      </c>
      <c r="H21" s="17" t="s">
        <v>19</v>
      </c>
      <c r="I21" s="64" t="s">
        <v>52</v>
      </c>
      <c r="J21" s="64" t="s">
        <v>430</v>
      </c>
      <c r="K21" s="54">
        <v>9.9</v>
      </c>
      <c r="L21" s="56">
        <f t="shared" si="0"/>
        <v>17.324999999999999</v>
      </c>
      <c r="M21" s="56">
        <f t="shared" si="1"/>
        <v>23.636249999999997</v>
      </c>
      <c r="O21" s="3"/>
    </row>
    <row r="22" spans="1:15" x14ac:dyDescent="0.2">
      <c r="A22" s="1" t="s">
        <v>49</v>
      </c>
      <c r="B22" s="40" t="s">
        <v>432</v>
      </c>
      <c r="C22" s="1" t="s">
        <v>35</v>
      </c>
      <c r="D22" s="16" t="s">
        <v>50</v>
      </c>
      <c r="E22" s="1" t="s">
        <v>37</v>
      </c>
      <c r="F22" s="1" t="s">
        <v>51</v>
      </c>
      <c r="G22" s="17" t="s">
        <v>39</v>
      </c>
      <c r="H22" s="17" t="s">
        <v>19</v>
      </c>
      <c r="I22" s="17" t="s">
        <v>52</v>
      </c>
      <c r="J22" s="64" t="s">
        <v>430</v>
      </c>
      <c r="K22" s="54">
        <v>12.11</v>
      </c>
      <c r="L22" s="56">
        <f t="shared" si="0"/>
        <v>21.192499999999999</v>
      </c>
      <c r="M22" s="56">
        <f t="shared" si="1"/>
        <v>28.912624999999998</v>
      </c>
      <c r="O22" s="3"/>
    </row>
    <row r="23" spans="1:15" x14ac:dyDescent="0.2">
      <c r="A23" s="1" t="s">
        <v>53</v>
      </c>
      <c r="B23" s="40" t="s">
        <v>432</v>
      </c>
      <c r="C23" s="1" t="s">
        <v>14</v>
      </c>
      <c r="D23" s="16" t="s">
        <v>54</v>
      </c>
      <c r="E23" s="1" t="s">
        <v>30</v>
      </c>
      <c r="F23" s="1" t="s">
        <v>55</v>
      </c>
      <c r="G23" s="17" t="s">
        <v>18</v>
      </c>
      <c r="H23" s="17" t="s">
        <v>19</v>
      </c>
      <c r="I23" s="17" t="s">
        <v>20</v>
      </c>
      <c r="J23" s="32" t="s">
        <v>431</v>
      </c>
      <c r="K23" s="54">
        <v>9.36</v>
      </c>
      <c r="L23" s="56">
        <f t="shared" si="0"/>
        <v>16.38</v>
      </c>
      <c r="M23" s="56">
        <f t="shared" si="1"/>
        <v>22.346999999999998</v>
      </c>
      <c r="O23" s="3"/>
    </row>
    <row r="24" spans="1:15" x14ac:dyDescent="0.2">
      <c r="A24" s="1" t="s">
        <v>53</v>
      </c>
      <c r="B24" s="40" t="s">
        <v>432</v>
      </c>
      <c r="C24" s="1" t="s">
        <v>25</v>
      </c>
      <c r="D24" s="16" t="s">
        <v>54</v>
      </c>
      <c r="E24" s="1" t="s">
        <v>30</v>
      </c>
      <c r="F24" s="1" t="s">
        <v>56</v>
      </c>
      <c r="G24" s="17" t="s">
        <v>18</v>
      </c>
      <c r="H24" s="17" t="s">
        <v>19</v>
      </c>
      <c r="I24" s="17" t="s">
        <v>20</v>
      </c>
      <c r="J24" s="64" t="s">
        <v>431</v>
      </c>
      <c r="K24" s="54">
        <v>10.18</v>
      </c>
      <c r="L24" s="56">
        <f t="shared" si="0"/>
        <v>17.814999999999998</v>
      </c>
      <c r="M24" s="56">
        <f t="shared" si="1"/>
        <v>24.304749999999999</v>
      </c>
      <c r="O24" s="3"/>
    </row>
    <row r="25" spans="1:15" x14ac:dyDescent="0.2">
      <c r="A25" s="1" t="s">
        <v>57</v>
      </c>
      <c r="B25" s="40" t="s">
        <v>432</v>
      </c>
      <c r="C25" s="1" t="s">
        <v>14</v>
      </c>
      <c r="D25" s="16" t="s">
        <v>32</v>
      </c>
      <c r="E25" s="1" t="s">
        <v>30</v>
      </c>
      <c r="F25" s="1" t="s">
        <v>58</v>
      </c>
      <c r="G25" s="17" t="s">
        <v>18</v>
      </c>
      <c r="H25" s="17" t="s">
        <v>19</v>
      </c>
      <c r="I25" s="17" t="s">
        <v>20</v>
      </c>
      <c r="J25" s="64" t="s">
        <v>431</v>
      </c>
      <c r="K25" s="54">
        <v>9.36</v>
      </c>
      <c r="L25" s="56">
        <f t="shared" si="0"/>
        <v>16.38</v>
      </c>
      <c r="M25" s="56">
        <f t="shared" si="1"/>
        <v>22.346999999999998</v>
      </c>
      <c r="O25" s="3"/>
    </row>
    <row r="26" spans="1:15" x14ac:dyDescent="0.2">
      <c r="A26" s="1" t="s">
        <v>57</v>
      </c>
      <c r="B26" s="40" t="s">
        <v>432</v>
      </c>
      <c r="C26" s="1" t="s">
        <v>25</v>
      </c>
      <c r="D26" s="16" t="s">
        <v>32</v>
      </c>
      <c r="E26" s="1" t="s">
        <v>30</v>
      </c>
      <c r="F26" s="1" t="s">
        <v>59</v>
      </c>
      <c r="G26" s="17" t="s">
        <v>18</v>
      </c>
      <c r="H26" s="17" t="s">
        <v>19</v>
      </c>
      <c r="I26" s="17" t="s">
        <v>20</v>
      </c>
      <c r="J26" s="64" t="s">
        <v>431</v>
      </c>
      <c r="K26" s="54">
        <v>10.18</v>
      </c>
      <c r="L26" s="56">
        <f t="shared" si="0"/>
        <v>17.814999999999998</v>
      </c>
      <c r="M26" s="56">
        <f t="shared" si="1"/>
        <v>24.304749999999999</v>
      </c>
      <c r="O26" s="3"/>
    </row>
    <row r="27" spans="1:15" x14ac:dyDescent="0.2">
      <c r="D27" s="17"/>
      <c r="G27" s="17"/>
      <c r="H27" s="8"/>
      <c r="I27" s="17"/>
      <c r="J27" s="32" t="s">
        <v>428</v>
      </c>
      <c r="K27" s="53"/>
      <c r="L27" s="18"/>
      <c r="M27" s="18"/>
      <c r="O27" s="3"/>
    </row>
    <row r="28" spans="1:15" x14ac:dyDescent="0.2">
      <c r="G28" s="17"/>
      <c r="H28" s="17"/>
      <c r="I28" s="17"/>
      <c r="J28" s="17"/>
      <c r="K28" s="53"/>
      <c r="L28" s="18"/>
      <c r="M28" s="18"/>
      <c r="O28" s="3"/>
    </row>
    <row r="29" spans="1:15" ht="20.25" customHeight="1" x14ac:dyDescent="0.2">
      <c r="A29" s="10" t="s">
        <v>60</v>
      </c>
      <c r="B29" s="20"/>
      <c r="C29" s="20"/>
      <c r="D29" s="20"/>
      <c r="E29" s="20"/>
      <c r="F29" s="20"/>
      <c r="G29" s="21"/>
      <c r="H29" s="22"/>
      <c r="I29" s="22"/>
      <c r="J29" s="22"/>
      <c r="K29" s="58"/>
      <c r="L29" s="13"/>
      <c r="M29" s="13"/>
      <c r="O29" s="3"/>
    </row>
    <row r="30" spans="1:15" ht="13.5" thickBot="1" x14ac:dyDescent="0.25">
      <c r="A30" s="14" t="s">
        <v>2</v>
      </c>
      <c r="B30" s="14" t="s">
        <v>3</v>
      </c>
      <c r="C30" s="14" t="s">
        <v>4</v>
      </c>
      <c r="D30" s="14" t="s">
        <v>5</v>
      </c>
      <c r="E30" s="14" t="s">
        <v>6</v>
      </c>
      <c r="F30" s="14" t="s">
        <v>7</v>
      </c>
      <c r="G30" s="14" t="s">
        <v>8</v>
      </c>
      <c r="H30" s="14" t="s">
        <v>9</v>
      </c>
      <c r="I30" s="14" t="s">
        <v>10</v>
      </c>
      <c r="J30" s="14" t="s">
        <v>11</v>
      </c>
      <c r="K30" s="55" t="s">
        <v>420</v>
      </c>
      <c r="L30" s="15" t="s">
        <v>413</v>
      </c>
      <c r="M30" s="15" t="s">
        <v>12</v>
      </c>
      <c r="O30" s="3"/>
    </row>
    <row r="31" spans="1:15" ht="14.45" customHeight="1" x14ac:dyDescent="0.2">
      <c r="A31" s="1" t="s">
        <v>61</v>
      </c>
      <c r="B31" s="1" t="s">
        <v>62</v>
      </c>
      <c r="C31" s="1" t="s">
        <v>63</v>
      </c>
      <c r="D31" s="23" t="s">
        <v>64</v>
      </c>
      <c r="E31" s="16" t="s">
        <v>65</v>
      </c>
      <c r="F31" s="16" t="s">
        <v>66</v>
      </c>
      <c r="G31" s="17" t="s">
        <v>67</v>
      </c>
      <c r="H31" s="64" t="s">
        <v>439</v>
      </c>
      <c r="I31" s="17" t="s">
        <v>68</v>
      </c>
      <c r="J31" s="65" t="s">
        <v>430</v>
      </c>
      <c r="K31" s="54">
        <v>13.99</v>
      </c>
      <c r="L31" s="56">
        <f t="shared" ref="L31:L54" si="2">+K31*1.75</f>
        <v>24.482500000000002</v>
      </c>
      <c r="M31" s="56">
        <f t="shared" ref="M31:M54" si="3">+K31*1.91*1.25</f>
        <v>33.401125</v>
      </c>
      <c r="O31" s="3"/>
    </row>
    <row r="32" spans="1:15" ht="14.45" customHeight="1" x14ac:dyDescent="0.2">
      <c r="A32" s="1" t="s">
        <v>69</v>
      </c>
      <c r="B32" s="1" t="s">
        <v>62</v>
      </c>
      <c r="C32" s="1" t="s">
        <v>63</v>
      </c>
      <c r="D32" s="48" t="s">
        <v>64</v>
      </c>
      <c r="E32" s="16" t="s">
        <v>65</v>
      </c>
      <c r="F32" s="16" t="s">
        <v>66</v>
      </c>
      <c r="G32" s="17" t="s">
        <v>67</v>
      </c>
      <c r="H32" s="64" t="s">
        <v>439</v>
      </c>
      <c r="I32" s="17" t="s">
        <v>68</v>
      </c>
      <c r="J32" s="65" t="s">
        <v>430</v>
      </c>
      <c r="K32" s="54">
        <v>16.5</v>
      </c>
      <c r="L32" s="56">
        <f t="shared" si="2"/>
        <v>28.875</v>
      </c>
      <c r="M32" s="56">
        <f t="shared" si="3"/>
        <v>39.393749999999997</v>
      </c>
      <c r="O32" s="3"/>
    </row>
    <row r="33" spans="1:15" ht="14.45" customHeight="1" x14ac:dyDescent="0.2">
      <c r="A33" s="33" t="s">
        <v>414</v>
      </c>
      <c r="B33" s="1" t="s">
        <v>62</v>
      </c>
      <c r="C33" s="1" t="s">
        <v>63</v>
      </c>
      <c r="D33" s="48" t="s">
        <v>416</v>
      </c>
      <c r="E33" s="37" t="s">
        <v>16</v>
      </c>
      <c r="F33" s="37" t="s">
        <v>415</v>
      </c>
      <c r="G33" s="17" t="s">
        <v>67</v>
      </c>
      <c r="H33" s="32" t="s">
        <v>84</v>
      </c>
      <c r="I33" s="32" t="s">
        <v>68</v>
      </c>
      <c r="J33" s="65" t="s">
        <v>430</v>
      </c>
      <c r="K33" s="54">
        <v>23.53</v>
      </c>
      <c r="L33" s="56">
        <f t="shared" si="2"/>
        <v>41.177500000000002</v>
      </c>
      <c r="M33" s="56">
        <f t="shared" si="3"/>
        <v>56.177875</v>
      </c>
      <c r="O33" s="3"/>
    </row>
    <row r="34" spans="1:15" ht="14.45" customHeight="1" x14ac:dyDescent="0.2">
      <c r="A34" s="1" t="s">
        <v>70</v>
      </c>
      <c r="B34" s="1" t="s">
        <v>62</v>
      </c>
      <c r="C34" s="1" t="s">
        <v>63</v>
      </c>
      <c r="D34" s="24" t="s">
        <v>71</v>
      </c>
      <c r="E34" s="16" t="s">
        <v>72</v>
      </c>
      <c r="F34" s="16" t="s">
        <v>73</v>
      </c>
      <c r="G34" s="17" t="s">
        <v>67</v>
      </c>
      <c r="H34" s="17" t="s">
        <v>74</v>
      </c>
      <c r="I34" s="17" t="s">
        <v>75</v>
      </c>
      <c r="J34" s="17" t="s">
        <v>21</v>
      </c>
      <c r="K34" s="54">
        <v>7.5</v>
      </c>
      <c r="L34" s="56">
        <f t="shared" si="2"/>
        <v>13.125</v>
      </c>
      <c r="M34" s="56">
        <f t="shared" si="3"/>
        <v>17.90625</v>
      </c>
      <c r="O34" s="3"/>
    </row>
    <row r="35" spans="1:15" ht="14.45" customHeight="1" x14ac:dyDescent="0.2">
      <c r="A35" s="1" t="s">
        <v>76</v>
      </c>
      <c r="B35" s="1" t="s">
        <v>62</v>
      </c>
      <c r="C35" s="1" t="s">
        <v>63</v>
      </c>
      <c r="D35" s="24" t="s">
        <v>77</v>
      </c>
      <c r="E35" s="16" t="s">
        <v>16</v>
      </c>
      <c r="F35" s="16" t="s">
        <v>78</v>
      </c>
      <c r="G35" s="17" t="s">
        <v>67</v>
      </c>
      <c r="H35" s="17" t="s">
        <v>79</v>
      </c>
      <c r="I35" s="17" t="s">
        <v>75</v>
      </c>
      <c r="J35" s="64" t="s">
        <v>430</v>
      </c>
      <c r="K35" s="54">
        <v>9.3800000000000008</v>
      </c>
      <c r="L35" s="56">
        <f t="shared" si="2"/>
        <v>16.415000000000003</v>
      </c>
      <c r="M35" s="56">
        <f t="shared" si="3"/>
        <v>22.394750000000002</v>
      </c>
      <c r="O35" s="3"/>
    </row>
    <row r="36" spans="1:15" ht="14.45" customHeight="1" x14ac:dyDescent="0.2">
      <c r="A36" s="1" t="s">
        <v>80</v>
      </c>
      <c r="B36" s="1" t="s">
        <v>62</v>
      </c>
      <c r="C36" s="1" t="s">
        <v>63</v>
      </c>
      <c r="D36" s="24" t="s">
        <v>81</v>
      </c>
      <c r="E36" s="16" t="s">
        <v>82</v>
      </c>
      <c r="F36" s="16" t="s">
        <v>83</v>
      </c>
      <c r="G36" s="17" t="s">
        <v>67</v>
      </c>
      <c r="H36" s="17" t="s">
        <v>84</v>
      </c>
      <c r="I36" s="17" t="s">
        <v>85</v>
      </c>
      <c r="J36" s="64" t="s">
        <v>430</v>
      </c>
      <c r="K36" s="54">
        <v>8.59</v>
      </c>
      <c r="L36" s="56">
        <f t="shared" si="2"/>
        <v>15.032499999999999</v>
      </c>
      <c r="M36" s="56">
        <f t="shared" si="3"/>
        <v>20.508625000000002</v>
      </c>
      <c r="O36" s="3"/>
    </row>
    <row r="37" spans="1:15" ht="14.45" customHeight="1" x14ac:dyDescent="0.2">
      <c r="A37" s="1" t="s">
        <v>28</v>
      </c>
      <c r="B37" s="1" t="s">
        <v>62</v>
      </c>
      <c r="C37" s="1" t="s">
        <v>63</v>
      </c>
      <c r="D37" s="23" t="s">
        <v>86</v>
      </c>
      <c r="E37" s="16" t="s">
        <v>65</v>
      </c>
      <c r="F37" s="16" t="s">
        <v>87</v>
      </c>
      <c r="G37" s="17" t="s">
        <v>67</v>
      </c>
      <c r="H37" s="17" t="s">
        <v>84</v>
      </c>
      <c r="I37" s="17" t="s">
        <v>88</v>
      </c>
      <c r="J37" s="17" t="s">
        <v>21</v>
      </c>
      <c r="K37" s="54">
        <v>7.5</v>
      </c>
      <c r="L37" s="56">
        <f t="shared" si="2"/>
        <v>13.125</v>
      </c>
      <c r="M37" s="56">
        <f t="shared" si="3"/>
        <v>17.90625</v>
      </c>
      <c r="O37" s="3"/>
    </row>
    <row r="38" spans="1:15" customFormat="1" ht="14.45" customHeight="1" x14ac:dyDescent="0.2">
      <c r="A38" t="s">
        <v>392</v>
      </c>
      <c r="B38" t="s">
        <v>62</v>
      </c>
      <c r="C38" t="s">
        <v>63</v>
      </c>
      <c r="D38" t="s">
        <v>410</v>
      </c>
      <c r="E38" t="s">
        <v>16</v>
      </c>
      <c r="F38" t="s">
        <v>393</v>
      </c>
      <c r="G38" s="28" t="s">
        <v>67</v>
      </c>
      <c r="H38" s="28" t="s">
        <v>84</v>
      </c>
      <c r="I38" s="28" t="s">
        <v>85</v>
      </c>
      <c r="J38" s="28" t="s">
        <v>430</v>
      </c>
      <c r="K38" s="54">
        <v>7.89</v>
      </c>
      <c r="L38" s="56">
        <f t="shared" si="2"/>
        <v>13.807499999999999</v>
      </c>
      <c r="M38" s="56">
        <f t="shared" si="3"/>
        <v>18.837374999999998</v>
      </c>
    </row>
    <row r="39" spans="1:15" ht="14.45" customHeight="1" x14ac:dyDescent="0.2">
      <c r="A39" s="1" t="s">
        <v>34</v>
      </c>
      <c r="B39" s="1" t="s">
        <v>62</v>
      </c>
      <c r="C39" s="1" t="s">
        <v>63</v>
      </c>
      <c r="D39" s="24" t="s">
        <v>89</v>
      </c>
      <c r="E39" s="25" t="s">
        <v>90</v>
      </c>
      <c r="F39" s="25" t="s">
        <v>91</v>
      </c>
      <c r="G39" s="17" t="s">
        <v>92</v>
      </c>
      <c r="H39" s="17" t="s">
        <v>84</v>
      </c>
      <c r="I39" s="17" t="s">
        <v>93</v>
      </c>
      <c r="J39" s="28" t="s">
        <v>430</v>
      </c>
      <c r="K39" s="54">
        <v>7.5</v>
      </c>
      <c r="L39" s="56">
        <f t="shared" si="2"/>
        <v>13.125</v>
      </c>
      <c r="M39" s="56">
        <f t="shared" si="3"/>
        <v>17.90625</v>
      </c>
      <c r="O39" s="3"/>
    </row>
    <row r="40" spans="1:15" ht="14.45" customHeight="1" x14ac:dyDescent="0.2">
      <c r="A40" s="1" t="s">
        <v>94</v>
      </c>
      <c r="B40" s="1" t="s">
        <v>62</v>
      </c>
      <c r="C40" s="1" t="s">
        <v>63</v>
      </c>
      <c r="D40" s="24" t="s">
        <v>95</v>
      </c>
      <c r="E40" s="16" t="s">
        <v>16</v>
      </c>
      <c r="F40" s="16" t="s">
        <v>96</v>
      </c>
      <c r="G40" s="17" t="s">
        <v>67</v>
      </c>
      <c r="H40" s="17" t="s">
        <v>84</v>
      </c>
      <c r="I40" s="17" t="s">
        <v>68</v>
      </c>
      <c r="J40" s="28" t="s">
        <v>430</v>
      </c>
      <c r="K40" s="54">
        <v>14.58</v>
      </c>
      <c r="L40" s="56">
        <f t="shared" si="2"/>
        <v>25.515000000000001</v>
      </c>
      <c r="M40" s="56">
        <f t="shared" si="3"/>
        <v>34.809750000000001</v>
      </c>
      <c r="O40" s="3"/>
    </row>
    <row r="41" spans="1:15" ht="14.45" customHeight="1" x14ac:dyDescent="0.2">
      <c r="A41" s="1" t="s">
        <v>97</v>
      </c>
      <c r="B41" s="1" t="s">
        <v>62</v>
      </c>
      <c r="C41" s="1" t="s">
        <v>63</v>
      </c>
      <c r="D41" s="26" t="s">
        <v>98</v>
      </c>
      <c r="E41" s="25" t="s">
        <v>90</v>
      </c>
      <c r="F41" s="25" t="s">
        <v>99</v>
      </c>
      <c r="G41" s="17" t="s">
        <v>92</v>
      </c>
      <c r="H41" s="17" t="s">
        <v>84</v>
      </c>
      <c r="I41" s="17" t="s">
        <v>85</v>
      </c>
      <c r="J41" s="28" t="s">
        <v>430</v>
      </c>
      <c r="K41" s="54">
        <v>7.9</v>
      </c>
      <c r="L41" s="56">
        <f t="shared" si="2"/>
        <v>13.825000000000001</v>
      </c>
      <c r="M41" s="56">
        <f t="shared" si="3"/>
        <v>18.861250000000002</v>
      </c>
      <c r="O41" s="3"/>
    </row>
    <row r="42" spans="1:15" ht="14.45" customHeight="1" x14ac:dyDescent="0.2">
      <c r="A42" s="1" t="s">
        <v>100</v>
      </c>
      <c r="B42" s="1" t="s">
        <v>62</v>
      </c>
      <c r="C42" s="1" t="s">
        <v>63</v>
      </c>
      <c r="D42" s="24" t="s">
        <v>101</v>
      </c>
      <c r="E42" s="16" t="s">
        <v>102</v>
      </c>
      <c r="F42" s="16" t="s">
        <v>103</v>
      </c>
      <c r="G42" s="17" t="s">
        <v>67</v>
      </c>
      <c r="H42" s="17" t="s">
        <v>84</v>
      </c>
      <c r="I42" s="17" t="s">
        <v>75</v>
      </c>
      <c r="J42" s="17" t="s">
        <v>21</v>
      </c>
      <c r="K42" s="54">
        <v>7.5</v>
      </c>
      <c r="L42" s="56">
        <f t="shared" si="2"/>
        <v>13.125</v>
      </c>
      <c r="M42" s="56">
        <f t="shared" si="3"/>
        <v>17.90625</v>
      </c>
      <c r="O42" s="3"/>
    </row>
    <row r="43" spans="1:15" ht="14.45" customHeight="1" x14ac:dyDescent="0.2">
      <c r="A43" s="1" t="s">
        <v>46</v>
      </c>
      <c r="B43" s="1" t="s">
        <v>62</v>
      </c>
      <c r="C43" s="1" t="s">
        <v>63</v>
      </c>
      <c r="D43" s="24" t="s">
        <v>89</v>
      </c>
      <c r="E43" s="25" t="s">
        <v>90</v>
      </c>
      <c r="F43" s="25" t="s">
        <v>104</v>
      </c>
      <c r="G43" s="17" t="s">
        <v>92</v>
      </c>
      <c r="H43" s="17" t="s">
        <v>84</v>
      </c>
      <c r="I43" s="17" t="s">
        <v>75</v>
      </c>
      <c r="J43" s="64" t="s">
        <v>430</v>
      </c>
      <c r="K43" s="54">
        <v>7.5</v>
      </c>
      <c r="L43" s="56">
        <f t="shared" si="2"/>
        <v>13.125</v>
      </c>
      <c r="M43" s="56">
        <f t="shared" si="3"/>
        <v>17.90625</v>
      </c>
      <c r="O43" s="3"/>
    </row>
    <row r="44" spans="1:15" ht="14.45" customHeight="1" x14ac:dyDescent="0.2">
      <c r="A44" s="1" t="s">
        <v>105</v>
      </c>
      <c r="B44" s="1" t="s">
        <v>62</v>
      </c>
      <c r="C44" s="1" t="s">
        <v>63</v>
      </c>
      <c r="D44" s="24" t="s">
        <v>106</v>
      </c>
      <c r="E44" s="26" t="s">
        <v>16</v>
      </c>
      <c r="F44" s="26" t="s">
        <v>107</v>
      </c>
      <c r="G44" s="17" t="s">
        <v>67</v>
      </c>
      <c r="H44" s="17" t="s">
        <v>84</v>
      </c>
      <c r="I44" s="17" t="s">
        <v>75</v>
      </c>
      <c r="J44" s="64" t="s">
        <v>430</v>
      </c>
      <c r="K44" s="54">
        <v>21.18</v>
      </c>
      <c r="L44" s="56">
        <f t="shared" si="2"/>
        <v>37.064999999999998</v>
      </c>
      <c r="M44" s="56">
        <f t="shared" si="3"/>
        <v>50.567250000000001</v>
      </c>
      <c r="O44" s="3"/>
    </row>
    <row r="45" spans="1:15" ht="14.45" customHeight="1" x14ac:dyDescent="0.2">
      <c r="A45" s="1" t="s">
        <v>53</v>
      </c>
      <c r="B45" s="1" t="s">
        <v>62</v>
      </c>
      <c r="C45" s="1" t="s">
        <v>63</v>
      </c>
      <c r="D45" s="24" t="s">
        <v>108</v>
      </c>
      <c r="E45" s="25" t="s">
        <v>16</v>
      </c>
      <c r="F45" s="25" t="s">
        <v>109</v>
      </c>
      <c r="G45" s="17" t="s">
        <v>67</v>
      </c>
      <c r="H45" s="17" t="s">
        <v>84</v>
      </c>
      <c r="I45" s="17" t="s">
        <v>110</v>
      </c>
      <c r="J45" s="17" t="s">
        <v>21</v>
      </c>
      <c r="K45" s="54">
        <v>7.5</v>
      </c>
      <c r="L45" s="56">
        <f t="shared" si="2"/>
        <v>13.125</v>
      </c>
      <c r="M45" s="56">
        <f t="shared" si="3"/>
        <v>17.90625</v>
      </c>
      <c r="O45" s="3"/>
    </row>
    <row r="46" spans="1:15" ht="14.45" customHeight="1" x14ac:dyDescent="0.2">
      <c r="A46" s="1" t="s">
        <v>111</v>
      </c>
      <c r="B46" s="1" t="s">
        <v>62</v>
      </c>
      <c r="C46" s="1" t="s">
        <v>63</v>
      </c>
      <c r="D46" s="24" t="s">
        <v>112</v>
      </c>
      <c r="E46" s="16" t="s">
        <v>16</v>
      </c>
      <c r="F46" s="16" t="s">
        <v>113</v>
      </c>
      <c r="G46" s="17" t="s">
        <v>67</v>
      </c>
      <c r="H46" s="17" t="s">
        <v>84</v>
      </c>
      <c r="I46" s="17" t="s">
        <v>85</v>
      </c>
      <c r="J46" s="64" t="s">
        <v>430</v>
      </c>
      <c r="K46" s="54">
        <v>7.5</v>
      </c>
      <c r="L46" s="56">
        <f t="shared" si="2"/>
        <v>13.125</v>
      </c>
      <c r="M46" s="56">
        <f t="shared" si="3"/>
        <v>17.90625</v>
      </c>
      <c r="O46" s="3"/>
    </row>
    <row r="47" spans="1:15" ht="14.45" customHeight="1" x14ac:dyDescent="0.2">
      <c r="A47" s="1" t="s">
        <v>114</v>
      </c>
      <c r="B47" s="1" t="s">
        <v>62</v>
      </c>
      <c r="C47" s="1" t="s">
        <v>63</v>
      </c>
      <c r="D47" s="24" t="s">
        <v>115</v>
      </c>
      <c r="E47" s="24" t="s">
        <v>16</v>
      </c>
      <c r="F47" s="24" t="s">
        <v>116</v>
      </c>
      <c r="G47" s="17" t="s">
        <v>67</v>
      </c>
      <c r="H47" s="17" t="s">
        <v>84</v>
      </c>
      <c r="I47" s="17" t="s">
        <v>68</v>
      </c>
      <c r="J47" s="64" t="s">
        <v>430</v>
      </c>
      <c r="K47" s="54">
        <v>11.1</v>
      </c>
      <c r="L47" s="56">
        <f t="shared" si="2"/>
        <v>19.425000000000001</v>
      </c>
      <c r="M47" s="56">
        <f t="shared" si="3"/>
        <v>26.501249999999995</v>
      </c>
      <c r="O47" s="3"/>
    </row>
    <row r="48" spans="1:15" ht="14.45" customHeight="1" x14ac:dyDescent="0.2">
      <c r="A48" s="1" t="s">
        <v>117</v>
      </c>
      <c r="B48" s="1" t="s">
        <v>62</v>
      </c>
      <c r="C48" s="1" t="s">
        <v>63</v>
      </c>
      <c r="D48" s="24" t="s">
        <v>118</v>
      </c>
      <c r="E48" s="16" t="s">
        <v>82</v>
      </c>
      <c r="F48" s="16" t="s">
        <v>119</v>
      </c>
      <c r="G48" s="17" t="s">
        <v>92</v>
      </c>
      <c r="H48" s="17" t="s">
        <v>120</v>
      </c>
      <c r="I48" s="17" t="s">
        <v>85</v>
      </c>
      <c r="J48" s="64" t="s">
        <v>430</v>
      </c>
      <c r="K48" s="54">
        <v>8.2200000000000006</v>
      </c>
      <c r="L48" s="56">
        <f t="shared" si="2"/>
        <v>14.385000000000002</v>
      </c>
      <c r="M48" s="56">
        <f t="shared" si="3"/>
        <v>19.625250000000001</v>
      </c>
      <c r="O48" s="3"/>
    </row>
    <row r="49" spans="1:16" ht="14.45" customHeight="1" x14ac:dyDescent="0.2">
      <c r="A49" s="1" t="s">
        <v>121</v>
      </c>
      <c r="B49" s="1" t="s">
        <v>62</v>
      </c>
      <c r="C49" s="1" t="s">
        <v>63</v>
      </c>
      <c r="D49" s="24" t="s">
        <v>122</v>
      </c>
      <c r="E49" s="16" t="s">
        <v>65</v>
      </c>
      <c r="F49" s="16" t="s">
        <v>123</v>
      </c>
      <c r="G49" s="17" t="s">
        <v>67</v>
      </c>
      <c r="H49" s="17" t="s">
        <v>84</v>
      </c>
      <c r="I49" s="17" t="s">
        <v>124</v>
      </c>
      <c r="J49" s="64" t="s">
        <v>430</v>
      </c>
      <c r="K49" s="54">
        <v>7.5</v>
      </c>
      <c r="L49" s="56">
        <f t="shared" si="2"/>
        <v>13.125</v>
      </c>
      <c r="M49" s="56">
        <f t="shared" si="3"/>
        <v>17.90625</v>
      </c>
      <c r="O49" s="3"/>
    </row>
    <row r="50" spans="1:16" ht="14.45" customHeight="1" x14ac:dyDescent="0.2">
      <c r="A50" s="1" t="s">
        <v>125</v>
      </c>
      <c r="B50" s="1" t="s">
        <v>62</v>
      </c>
      <c r="C50" s="1" t="s">
        <v>63</v>
      </c>
      <c r="D50" s="24" t="s">
        <v>126</v>
      </c>
      <c r="E50" s="16" t="s">
        <v>16</v>
      </c>
      <c r="F50" s="16" t="s">
        <v>127</v>
      </c>
      <c r="G50" s="17" t="s">
        <v>67</v>
      </c>
      <c r="H50" s="17" t="s">
        <v>84</v>
      </c>
      <c r="I50" s="17" t="s">
        <v>110</v>
      </c>
      <c r="J50" s="64" t="s">
        <v>430</v>
      </c>
      <c r="K50" s="54">
        <v>7.5</v>
      </c>
      <c r="L50" s="56">
        <f t="shared" si="2"/>
        <v>13.125</v>
      </c>
      <c r="M50" s="56">
        <f t="shared" si="3"/>
        <v>17.90625</v>
      </c>
      <c r="O50" s="3"/>
    </row>
    <row r="51" spans="1:16" ht="14.45" customHeight="1" x14ac:dyDescent="0.2">
      <c r="A51" s="1" t="s">
        <v>128</v>
      </c>
      <c r="B51" s="1" t="s">
        <v>62</v>
      </c>
      <c r="C51" s="1" t="s">
        <v>63</v>
      </c>
      <c r="D51" s="24" t="s">
        <v>129</v>
      </c>
      <c r="E51" s="16" t="s">
        <v>130</v>
      </c>
      <c r="F51" s="16" t="s">
        <v>131</v>
      </c>
      <c r="G51" s="17" t="s">
        <v>67</v>
      </c>
      <c r="H51" s="17" t="s">
        <v>84</v>
      </c>
      <c r="I51" s="17" t="s">
        <v>124</v>
      </c>
      <c r="J51" s="64" t="s">
        <v>430</v>
      </c>
      <c r="K51" s="54">
        <v>7.5</v>
      </c>
      <c r="L51" s="56">
        <f t="shared" si="2"/>
        <v>13.125</v>
      </c>
      <c r="M51" s="56">
        <f t="shared" si="3"/>
        <v>17.90625</v>
      </c>
      <c r="O51" s="3"/>
    </row>
    <row r="52" spans="1:16" ht="14.45" customHeight="1" x14ac:dyDescent="0.2">
      <c r="A52" s="1" t="s">
        <v>132</v>
      </c>
      <c r="B52" s="1" t="s">
        <v>62</v>
      </c>
      <c r="C52" s="1" t="s">
        <v>63</v>
      </c>
      <c r="D52" s="24" t="s">
        <v>133</v>
      </c>
      <c r="E52" s="16" t="s">
        <v>72</v>
      </c>
      <c r="F52" s="16" t="s">
        <v>134</v>
      </c>
      <c r="G52" s="17" t="s">
        <v>67</v>
      </c>
      <c r="H52" s="17" t="s">
        <v>84</v>
      </c>
      <c r="I52" s="17" t="s">
        <v>124</v>
      </c>
      <c r="J52" s="64" t="s">
        <v>430</v>
      </c>
      <c r="K52" s="54">
        <v>7.5</v>
      </c>
      <c r="L52" s="56">
        <f t="shared" si="2"/>
        <v>13.125</v>
      </c>
      <c r="M52" s="56">
        <f t="shared" si="3"/>
        <v>17.90625</v>
      </c>
      <c r="O52" s="3"/>
    </row>
    <row r="53" spans="1:16" ht="14.45" customHeight="1" x14ac:dyDescent="0.2">
      <c r="A53" s="1" t="s">
        <v>57</v>
      </c>
      <c r="B53" s="1" t="s">
        <v>62</v>
      </c>
      <c r="C53" s="1" t="s">
        <v>63</v>
      </c>
      <c r="D53" s="24" t="s">
        <v>135</v>
      </c>
      <c r="E53" s="16" t="s">
        <v>16</v>
      </c>
      <c r="F53" s="16" t="s">
        <v>136</v>
      </c>
      <c r="G53" s="17" t="s">
        <v>67</v>
      </c>
      <c r="H53" s="17" t="s">
        <v>84</v>
      </c>
      <c r="I53" s="17" t="s">
        <v>75</v>
      </c>
      <c r="J53" s="17" t="s">
        <v>21</v>
      </c>
      <c r="K53" s="54">
        <v>7.5</v>
      </c>
      <c r="L53" s="56">
        <f t="shared" si="2"/>
        <v>13.125</v>
      </c>
      <c r="M53" s="56">
        <f t="shared" si="3"/>
        <v>17.90625</v>
      </c>
      <c r="O53" s="3"/>
    </row>
    <row r="54" spans="1:16" ht="14.45" customHeight="1" x14ac:dyDescent="0.2">
      <c r="A54" s="1" t="s">
        <v>137</v>
      </c>
      <c r="B54" s="1" t="s">
        <v>62</v>
      </c>
      <c r="C54" s="1" t="s">
        <v>63</v>
      </c>
      <c r="D54" s="24" t="s">
        <v>138</v>
      </c>
      <c r="E54" s="16" t="s">
        <v>16</v>
      </c>
      <c r="F54" s="16" t="s">
        <v>139</v>
      </c>
      <c r="G54" s="17" t="s">
        <v>67</v>
      </c>
      <c r="H54" s="17" t="s">
        <v>84</v>
      </c>
      <c r="I54" s="17" t="s">
        <v>124</v>
      </c>
      <c r="J54" s="64" t="s">
        <v>430</v>
      </c>
      <c r="K54" s="54">
        <v>14.99</v>
      </c>
      <c r="L54" s="56">
        <f t="shared" si="2"/>
        <v>26.232500000000002</v>
      </c>
      <c r="M54" s="56">
        <f t="shared" si="3"/>
        <v>35.788625000000003</v>
      </c>
      <c r="O54" s="3"/>
    </row>
    <row r="55" spans="1:16" ht="14.45" customHeight="1" x14ac:dyDescent="0.2">
      <c r="G55" s="17"/>
      <c r="H55" s="8"/>
      <c r="I55" s="32" t="s">
        <v>140</v>
      </c>
      <c r="J55" s="17"/>
      <c r="K55" s="53"/>
      <c r="L55" s="3"/>
      <c r="M55" s="18"/>
      <c r="O55" s="3"/>
    </row>
    <row r="56" spans="1:16" ht="14.45" customHeight="1" x14ac:dyDescent="0.2">
      <c r="G56" s="17"/>
      <c r="H56" s="8"/>
      <c r="I56" s="17"/>
      <c r="J56" s="17"/>
      <c r="K56" s="53"/>
      <c r="L56" s="3"/>
      <c r="M56" s="18"/>
      <c r="N56" s="33"/>
      <c r="O56" s="3"/>
    </row>
    <row r="57" spans="1:16" ht="14.45" customHeight="1" x14ac:dyDescent="0.2">
      <c r="A57" s="10" t="s">
        <v>141</v>
      </c>
      <c r="B57" s="20"/>
      <c r="C57" s="20"/>
      <c r="D57" s="20"/>
      <c r="E57" s="20"/>
      <c r="F57" s="20"/>
      <c r="G57" s="21"/>
      <c r="H57" s="22"/>
      <c r="I57" s="22"/>
      <c r="J57" s="22"/>
      <c r="K57" s="57"/>
      <c r="L57" s="22"/>
      <c r="M57" s="22"/>
      <c r="O57" s="3"/>
    </row>
    <row r="58" spans="1:16" ht="21" customHeight="1" thickBot="1" x14ac:dyDescent="0.25">
      <c r="A58" s="14" t="s">
        <v>2</v>
      </c>
      <c r="B58" s="14" t="s">
        <v>3</v>
      </c>
      <c r="C58" s="14" t="s">
        <v>4</v>
      </c>
      <c r="D58" s="14" t="s">
        <v>5</v>
      </c>
      <c r="E58" s="14" t="s">
        <v>6</v>
      </c>
      <c r="F58" s="14" t="s">
        <v>7</v>
      </c>
      <c r="G58" s="14" t="s">
        <v>8</v>
      </c>
      <c r="H58" s="14" t="s">
        <v>9</v>
      </c>
      <c r="I58" s="14" t="s">
        <v>10</v>
      </c>
      <c r="J58" s="14" t="s">
        <v>11</v>
      </c>
      <c r="K58" s="55" t="s">
        <v>420</v>
      </c>
      <c r="L58" s="15" t="s">
        <v>413</v>
      </c>
      <c r="M58" s="15" t="s">
        <v>12</v>
      </c>
      <c r="O58" s="3"/>
    </row>
    <row r="59" spans="1:16" x14ac:dyDescent="0.2">
      <c r="A59" s="1" t="s">
        <v>146</v>
      </c>
      <c r="B59" s="1" t="s">
        <v>147</v>
      </c>
      <c r="C59" s="1" t="s">
        <v>142</v>
      </c>
      <c r="D59" s="1" t="s">
        <v>143</v>
      </c>
      <c r="E59" s="1" t="s">
        <v>65</v>
      </c>
      <c r="F59" s="1" t="s">
        <v>148</v>
      </c>
      <c r="G59" s="17" t="s">
        <v>144</v>
      </c>
      <c r="H59" s="17" t="s">
        <v>84</v>
      </c>
      <c r="I59" s="17" t="s">
        <v>145</v>
      </c>
      <c r="J59" s="17">
        <v>72</v>
      </c>
      <c r="K59" s="54">
        <v>66.39</v>
      </c>
      <c r="L59" s="56">
        <f t="shared" ref="L59:L69" si="4">+K59*1.75</f>
        <v>116.1825</v>
      </c>
      <c r="M59" s="56">
        <f t="shared" ref="M59:M69" si="5">+K59*1.91*1.25</f>
        <v>158.506125</v>
      </c>
      <c r="N59" s="4"/>
      <c r="O59" s="3"/>
      <c r="P59" s="4"/>
    </row>
    <row r="60" spans="1:16" ht="14.45" customHeight="1" x14ac:dyDescent="0.2">
      <c r="A60" s="1" t="s">
        <v>149</v>
      </c>
      <c r="B60" s="40" t="s">
        <v>429</v>
      </c>
      <c r="C60" s="1" t="s">
        <v>142</v>
      </c>
      <c r="D60" s="1" t="s">
        <v>143</v>
      </c>
      <c r="E60" s="1" t="s">
        <v>65</v>
      </c>
      <c r="F60" s="1" t="s">
        <v>150</v>
      </c>
      <c r="G60" s="17" t="s">
        <v>144</v>
      </c>
      <c r="H60" s="17" t="s">
        <v>84</v>
      </c>
      <c r="I60" s="17" t="s">
        <v>145</v>
      </c>
      <c r="J60" s="17">
        <v>72</v>
      </c>
      <c r="K60" s="54">
        <v>59.35</v>
      </c>
      <c r="L60" s="56">
        <f t="shared" si="4"/>
        <v>103.8625</v>
      </c>
      <c r="M60" s="56">
        <f t="shared" si="5"/>
        <v>141.698125</v>
      </c>
      <c r="N60" s="4"/>
      <c r="O60" s="3"/>
      <c r="P60" s="4"/>
    </row>
    <row r="61" spans="1:16" ht="14.45" customHeight="1" x14ac:dyDescent="0.2">
      <c r="A61" s="40" t="s">
        <v>468</v>
      </c>
      <c r="B61" s="40" t="s">
        <v>245</v>
      </c>
      <c r="C61" s="40" t="s">
        <v>142</v>
      </c>
      <c r="D61" s="40" t="s">
        <v>143</v>
      </c>
      <c r="E61" s="40" t="s">
        <v>376</v>
      </c>
      <c r="F61" s="40" t="s">
        <v>469</v>
      </c>
      <c r="G61" s="64" t="s">
        <v>144</v>
      </c>
      <c r="H61" s="64" t="s">
        <v>84</v>
      </c>
      <c r="I61" s="64" t="s">
        <v>145</v>
      </c>
      <c r="J61" s="17">
        <v>72</v>
      </c>
      <c r="K61" s="54">
        <v>92.51</v>
      </c>
      <c r="L61" s="63">
        <f t="shared" ref="L61" si="6">+K61*1.75</f>
        <v>161.89250000000001</v>
      </c>
      <c r="M61" s="63">
        <f t="shared" ref="M61" si="7">+K61*1.91*1.25</f>
        <v>220.86762499999998</v>
      </c>
      <c r="N61" s="4"/>
      <c r="O61" s="54"/>
      <c r="P61" s="4"/>
    </row>
    <row r="62" spans="1:16" ht="14.45" customHeight="1" x14ac:dyDescent="0.2">
      <c r="A62" s="40" t="s">
        <v>412</v>
      </c>
      <c r="B62" s="40" t="s">
        <v>429</v>
      </c>
      <c r="C62" s="40" t="s">
        <v>142</v>
      </c>
      <c r="D62" s="40" t="s">
        <v>143</v>
      </c>
      <c r="E62" s="40" t="s">
        <v>65</v>
      </c>
      <c r="F62" s="40" t="s">
        <v>411</v>
      </c>
      <c r="G62" s="17" t="s">
        <v>144</v>
      </c>
      <c r="H62" s="64" t="s">
        <v>84</v>
      </c>
      <c r="I62" s="64" t="s">
        <v>145</v>
      </c>
      <c r="J62" s="17">
        <v>72</v>
      </c>
      <c r="K62" s="54">
        <v>80.33</v>
      </c>
      <c r="L62" s="63">
        <f t="shared" si="4"/>
        <v>140.57749999999999</v>
      </c>
      <c r="M62" s="63">
        <f t="shared" si="5"/>
        <v>191.78787499999999</v>
      </c>
      <c r="N62" s="4"/>
      <c r="O62" s="54"/>
      <c r="P62" s="4"/>
    </row>
    <row r="63" spans="1:16" ht="14.45" customHeight="1" x14ac:dyDescent="0.2">
      <c r="A63" s="1" t="s">
        <v>151</v>
      </c>
      <c r="B63" s="40" t="s">
        <v>429</v>
      </c>
      <c r="C63" s="1" t="s">
        <v>142</v>
      </c>
      <c r="D63" s="1" t="s">
        <v>143</v>
      </c>
      <c r="E63" s="1" t="s">
        <v>65</v>
      </c>
      <c r="F63" s="1" t="s">
        <v>152</v>
      </c>
      <c r="G63" s="17" t="s">
        <v>153</v>
      </c>
      <c r="H63" s="17" t="s">
        <v>84</v>
      </c>
      <c r="I63" s="17" t="s">
        <v>145</v>
      </c>
      <c r="J63" s="17">
        <v>72</v>
      </c>
      <c r="K63" s="54">
        <v>34.75</v>
      </c>
      <c r="L63" s="63">
        <f t="shared" si="4"/>
        <v>60.8125</v>
      </c>
      <c r="M63" s="63">
        <f t="shared" si="5"/>
        <v>82.965625000000003</v>
      </c>
      <c r="N63" s="4"/>
      <c r="O63" s="54"/>
      <c r="P63" s="4"/>
    </row>
    <row r="64" spans="1:16" ht="14.45" customHeight="1" x14ac:dyDescent="0.2">
      <c r="A64" s="1" t="s">
        <v>154</v>
      </c>
      <c r="B64" s="40" t="s">
        <v>429</v>
      </c>
      <c r="C64" s="1" t="s">
        <v>142</v>
      </c>
      <c r="D64" s="1" t="s">
        <v>143</v>
      </c>
      <c r="E64" s="1" t="s">
        <v>65</v>
      </c>
      <c r="F64" s="1" t="s">
        <v>155</v>
      </c>
      <c r="G64" s="17" t="s">
        <v>153</v>
      </c>
      <c r="H64" s="17" t="s">
        <v>84</v>
      </c>
      <c r="I64" s="17" t="s">
        <v>145</v>
      </c>
      <c r="J64" s="17">
        <v>72</v>
      </c>
      <c r="K64" s="54">
        <v>62.33</v>
      </c>
      <c r="L64" s="63">
        <f t="shared" si="4"/>
        <v>109.0775</v>
      </c>
      <c r="M64" s="63">
        <f t="shared" si="5"/>
        <v>148.81287499999999</v>
      </c>
      <c r="N64" s="4"/>
      <c r="O64" s="54"/>
      <c r="P64" s="4"/>
    </row>
    <row r="65" spans="1:16" ht="14.45" customHeight="1" x14ac:dyDescent="0.2">
      <c r="A65" s="40" t="s">
        <v>461</v>
      </c>
      <c r="B65" s="40" t="s">
        <v>147</v>
      </c>
      <c r="C65" s="40" t="s">
        <v>142</v>
      </c>
      <c r="D65" s="40" t="s">
        <v>143</v>
      </c>
      <c r="E65" s="40" t="s">
        <v>65</v>
      </c>
      <c r="F65" s="40" t="s">
        <v>462</v>
      </c>
      <c r="G65" s="64" t="s">
        <v>153</v>
      </c>
      <c r="H65" s="64" t="s">
        <v>84</v>
      </c>
      <c r="I65" s="64" t="s">
        <v>145</v>
      </c>
      <c r="J65" s="17">
        <v>72</v>
      </c>
      <c r="K65" s="54">
        <v>91.4</v>
      </c>
      <c r="L65" s="63">
        <f t="shared" si="4"/>
        <v>159.95000000000002</v>
      </c>
      <c r="M65" s="63">
        <f t="shared" si="5"/>
        <v>218.21750000000003</v>
      </c>
      <c r="N65" s="4"/>
      <c r="O65" s="54"/>
      <c r="P65" s="4"/>
    </row>
    <row r="66" spans="1:16" ht="14.45" customHeight="1" x14ac:dyDescent="0.2">
      <c r="A66" s="40" t="s">
        <v>463</v>
      </c>
      <c r="B66" s="40" t="s">
        <v>245</v>
      </c>
      <c r="C66" s="40" t="s">
        <v>142</v>
      </c>
      <c r="D66" s="40" t="s">
        <v>467</v>
      </c>
      <c r="E66" s="40" t="s">
        <v>65</v>
      </c>
      <c r="F66" s="40" t="s">
        <v>466</v>
      </c>
      <c r="G66" s="64" t="s">
        <v>144</v>
      </c>
      <c r="H66" s="64" t="s">
        <v>84</v>
      </c>
      <c r="I66" s="64" t="s">
        <v>145</v>
      </c>
      <c r="J66" s="17">
        <v>72</v>
      </c>
      <c r="K66" s="54">
        <v>16.98</v>
      </c>
      <c r="L66" s="63">
        <f t="shared" si="4"/>
        <v>29.715</v>
      </c>
      <c r="M66" s="63">
        <f t="shared" si="5"/>
        <v>40.539750000000005</v>
      </c>
      <c r="N66" s="4"/>
      <c r="O66" s="54"/>
      <c r="P66" s="4"/>
    </row>
    <row r="67" spans="1:16" ht="14.45" customHeight="1" x14ac:dyDescent="0.2">
      <c r="A67" s="40" t="s">
        <v>470</v>
      </c>
      <c r="B67" s="40" t="s">
        <v>147</v>
      </c>
      <c r="C67" s="40" t="s">
        <v>142</v>
      </c>
      <c r="D67" s="40" t="s">
        <v>143</v>
      </c>
      <c r="E67" s="40" t="s">
        <v>65</v>
      </c>
      <c r="F67" s="40" t="s">
        <v>471</v>
      </c>
      <c r="G67" s="64" t="s">
        <v>286</v>
      </c>
      <c r="H67" s="64" t="s">
        <v>84</v>
      </c>
      <c r="I67" s="64" t="s">
        <v>145</v>
      </c>
      <c r="J67" s="17">
        <v>72</v>
      </c>
      <c r="K67" s="54">
        <v>32.79</v>
      </c>
      <c r="L67" s="63">
        <f t="shared" si="4"/>
        <v>57.3825</v>
      </c>
      <c r="M67" s="63">
        <f t="shared" si="5"/>
        <v>78.286124999999998</v>
      </c>
      <c r="N67" s="4"/>
      <c r="O67" s="54"/>
      <c r="P67" s="4"/>
    </row>
    <row r="68" spans="1:16" ht="14.45" customHeight="1" x14ac:dyDescent="0.2">
      <c r="A68" s="40" t="s">
        <v>394</v>
      </c>
      <c r="B68" s="40" t="s">
        <v>147</v>
      </c>
      <c r="C68" s="40" t="s">
        <v>142</v>
      </c>
      <c r="D68" s="1" t="s">
        <v>143</v>
      </c>
      <c r="E68" s="1" t="s">
        <v>65</v>
      </c>
      <c r="F68" s="40" t="s">
        <v>395</v>
      </c>
      <c r="G68" s="64" t="s">
        <v>286</v>
      </c>
      <c r="H68" s="64" t="s">
        <v>84</v>
      </c>
      <c r="I68" s="17" t="s">
        <v>145</v>
      </c>
      <c r="J68" s="17">
        <v>72</v>
      </c>
      <c r="K68" s="54">
        <v>49.07</v>
      </c>
      <c r="L68" s="63">
        <f t="shared" si="4"/>
        <v>85.872500000000002</v>
      </c>
      <c r="M68" s="63">
        <f t="shared" si="5"/>
        <v>117.154625</v>
      </c>
      <c r="N68" s="4"/>
      <c r="O68" s="54"/>
      <c r="P68" s="4"/>
    </row>
    <row r="69" spans="1:16" ht="14.45" customHeight="1" x14ac:dyDescent="0.2">
      <c r="A69" s="40" t="s">
        <v>347</v>
      </c>
      <c r="B69" s="40" t="s">
        <v>147</v>
      </c>
      <c r="C69" s="40" t="s">
        <v>142</v>
      </c>
      <c r="D69" s="40" t="s">
        <v>348</v>
      </c>
      <c r="E69" s="1" t="s">
        <v>65</v>
      </c>
      <c r="F69" s="40" t="s">
        <v>349</v>
      </c>
      <c r="G69" s="64" t="s">
        <v>67</v>
      </c>
      <c r="H69" s="17" t="s">
        <v>84</v>
      </c>
      <c r="I69" s="64" t="s">
        <v>145</v>
      </c>
      <c r="J69" s="17">
        <v>72</v>
      </c>
      <c r="K69" s="54">
        <v>17.79</v>
      </c>
      <c r="L69" s="63">
        <f t="shared" si="4"/>
        <v>31.1325</v>
      </c>
      <c r="M69" s="63">
        <f t="shared" si="5"/>
        <v>42.473624999999998</v>
      </c>
      <c r="N69" s="4"/>
      <c r="O69" s="54"/>
      <c r="P69" s="4"/>
    </row>
    <row r="70" spans="1:16" ht="14.45" customHeight="1" x14ac:dyDescent="0.2">
      <c r="A70" s="1" t="s">
        <v>156</v>
      </c>
      <c r="B70" s="1" t="s">
        <v>157</v>
      </c>
      <c r="C70" s="1" t="s">
        <v>142</v>
      </c>
      <c r="D70" s="1" t="s">
        <v>143</v>
      </c>
      <c r="E70" s="1" t="s">
        <v>65</v>
      </c>
      <c r="G70" s="17" t="s">
        <v>158</v>
      </c>
      <c r="H70" s="17" t="s">
        <v>84</v>
      </c>
      <c r="I70" s="17" t="s">
        <v>145</v>
      </c>
      <c r="J70" s="17">
        <v>72</v>
      </c>
      <c r="K70" s="59" t="s">
        <v>430</v>
      </c>
      <c r="L70" s="64" t="s">
        <v>430</v>
      </c>
      <c r="M70" s="64" t="s">
        <v>430</v>
      </c>
      <c r="N70" s="4"/>
      <c r="O70" s="3"/>
      <c r="P70" s="4"/>
    </row>
    <row r="71" spans="1:16" ht="14.45" customHeight="1" x14ac:dyDescent="0.2">
      <c r="A71" s="40" t="s">
        <v>388</v>
      </c>
      <c r="B71" s="1" t="s">
        <v>157</v>
      </c>
      <c r="C71" s="1" t="s">
        <v>142</v>
      </c>
      <c r="D71" s="1" t="s">
        <v>143</v>
      </c>
      <c r="E71" s="1" t="s">
        <v>65</v>
      </c>
      <c r="G71" s="17" t="s">
        <v>158</v>
      </c>
      <c r="H71" s="17" t="s">
        <v>84</v>
      </c>
      <c r="I71" s="32" t="s">
        <v>389</v>
      </c>
      <c r="J71" s="32" t="s">
        <v>389</v>
      </c>
      <c r="K71" s="59" t="s">
        <v>390</v>
      </c>
      <c r="L71" s="32" t="s">
        <v>433</v>
      </c>
      <c r="M71" s="32" t="s">
        <v>391</v>
      </c>
      <c r="N71" s="47"/>
      <c r="O71" s="3"/>
      <c r="P71" s="37"/>
    </row>
    <row r="72" spans="1:16" ht="14.45" customHeight="1" x14ac:dyDescent="0.2">
      <c r="G72" s="17"/>
      <c r="H72" s="8"/>
      <c r="I72" s="17"/>
      <c r="J72" s="17"/>
      <c r="K72" s="53"/>
      <c r="L72" s="3"/>
      <c r="M72" s="3"/>
      <c r="N72" s="47"/>
      <c r="O72" s="3"/>
      <c r="P72" s="37"/>
    </row>
    <row r="73" spans="1:16" ht="14.45" customHeight="1" x14ac:dyDescent="0.2">
      <c r="A73" s="33" t="s">
        <v>435</v>
      </c>
      <c r="B73" s="33"/>
      <c r="C73" s="33"/>
      <c r="D73" s="33"/>
      <c r="E73" s="33"/>
      <c r="F73" s="33"/>
      <c r="G73" s="33"/>
      <c r="H73" s="33"/>
      <c r="I73" s="33"/>
      <c r="J73" s="33"/>
      <c r="K73" s="60"/>
      <c r="L73" s="33"/>
      <c r="M73" s="33"/>
      <c r="O73" s="3"/>
    </row>
    <row r="74" spans="1:16" s="33" customFormat="1" ht="14.45" customHeight="1" x14ac:dyDescent="0.2">
      <c r="A74" s="33" t="s">
        <v>436</v>
      </c>
      <c r="K74" s="60"/>
      <c r="O74" s="3"/>
    </row>
    <row r="75" spans="1:16" s="33" customFormat="1" ht="14.45" customHeight="1" x14ac:dyDescent="0.2">
      <c r="A75" s="33" t="s">
        <v>434</v>
      </c>
      <c r="K75" s="60"/>
      <c r="O75" s="3"/>
    </row>
    <row r="76" spans="1:16" s="33" customFormat="1" ht="14.45" customHeight="1" x14ac:dyDescent="0.2">
      <c r="A76" s="1"/>
      <c r="B76" s="1"/>
      <c r="C76" s="1"/>
      <c r="D76" s="1"/>
      <c r="E76" s="1"/>
      <c r="F76" s="1"/>
      <c r="G76" s="17"/>
      <c r="H76" s="8"/>
      <c r="I76" s="17"/>
      <c r="J76" s="17"/>
      <c r="K76" s="54"/>
      <c r="L76" s="3"/>
      <c r="M76" s="18"/>
      <c r="O76" s="3"/>
    </row>
    <row r="77" spans="1:16" ht="14.45" customHeight="1" x14ac:dyDescent="0.2">
      <c r="A77" s="10" t="s">
        <v>159</v>
      </c>
      <c r="B77" s="20"/>
      <c r="C77" s="20"/>
      <c r="D77" s="20"/>
      <c r="E77" s="20"/>
      <c r="F77" s="20"/>
      <c r="G77" s="21"/>
      <c r="H77" s="22"/>
      <c r="I77" s="22"/>
      <c r="J77" s="22"/>
      <c r="K77" s="57"/>
      <c r="L77" s="22"/>
      <c r="M77" s="22"/>
      <c r="O77" s="3"/>
    </row>
    <row r="78" spans="1:16" ht="21" customHeight="1" thickBot="1" x14ac:dyDescent="0.25">
      <c r="A78" s="14" t="s">
        <v>2</v>
      </c>
      <c r="B78" s="14" t="s">
        <v>3</v>
      </c>
      <c r="C78" s="14" t="s">
        <v>4</v>
      </c>
      <c r="D78" s="14" t="s">
        <v>5</v>
      </c>
      <c r="E78" s="14" t="s">
        <v>6</v>
      </c>
      <c r="F78" s="14" t="s">
        <v>7</v>
      </c>
      <c r="G78" s="14" t="s">
        <v>8</v>
      </c>
      <c r="H78" s="14" t="s">
        <v>9</v>
      </c>
      <c r="I78" s="14" t="s">
        <v>10</v>
      </c>
      <c r="J78" s="14" t="s">
        <v>11</v>
      </c>
      <c r="K78" s="55" t="s">
        <v>420</v>
      </c>
      <c r="L78" s="15" t="s">
        <v>413</v>
      </c>
      <c r="M78" s="15" t="s">
        <v>12</v>
      </c>
      <c r="O78" s="3"/>
    </row>
    <row r="79" spans="1:16" x14ac:dyDescent="0.2">
      <c r="A79" s="27" t="s">
        <v>160</v>
      </c>
      <c r="B79" t="s">
        <v>161</v>
      </c>
      <c r="C79" t="s">
        <v>162</v>
      </c>
      <c r="D79" t="s">
        <v>163</v>
      </c>
      <c r="E79" t="s">
        <v>16</v>
      </c>
      <c r="F79" s="34" t="s">
        <v>164</v>
      </c>
      <c r="G79" s="28" t="s">
        <v>67</v>
      </c>
      <c r="H79" s="28" t="s">
        <v>165</v>
      </c>
      <c r="I79" s="28">
        <v>25</v>
      </c>
      <c r="J79" s="29">
        <v>40</v>
      </c>
      <c r="K79" s="54">
        <v>13.0824</v>
      </c>
      <c r="L79" s="63">
        <f t="shared" ref="L79:L146" si="8">+K79*1.75</f>
        <v>22.894199999999998</v>
      </c>
      <c r="M79" s="63">
        <f t="shared" ref="M79:M146" si="9">+K79*1.91*1.25</f>
        <v>31.234229999999997</v>
      </c>
      <c r="O79" s="49"/>
    </row>
    <row r="80" spans="1:16" ht="14.45" customHeight="1" x14ac:dyDescent="0.2">
      <c r="A80" t="s">
        <v>166</v>
      </c>
      <c r="B80" t="s">
        <v>167</v>
      </c>
      <c r="C80" t="s">
        <v>162</v>
      </c>
      <c r="D80" t="s">
        <v>168</v>
      </c>
      <c r="E80" t="s">
        <v>169</v>
      </c>
      <c r="F80" s="2" t="s">
        <v>170</v>
      </c>
      <c r="G80" s="28" t="s">
        <v>67</v>
      </c>
      <c r="H80" s="28" t="s">
        <v>171</v>
      </c>
      <c r="I80" s="28">
        <v>50</v>
      </c>
      <c r="J80" s="29">
        <v>50</v>
      </c>
      <c r="K80" s="54">
        <v>14.272649999999999</v>
      </c>
      <c r="L80" s="63">
        <f t="shared" si="8"/>
        <v>24.977137499999998</v>
      </c>
      <c r="M80" s="63">
        <f t="shared" si="9"/>
        <v>34.075951874999994</v>
      </c>
      <c r="O80" s="49"/>
      <c r="P80" s="4"/>
    </row>
    <row r="81" spans="1:16" ht="14.45" customHeight="1" x14ac:dyDescent="0.2">
      <c r="A81" t="s">
        <v>172</v>
      </c>
      <c r="B81" t="s">
        <v>173</v>
      </c>
      <c r="C81" t="s">
        <v>174</v>
      </c>
      <c r="D81" t="s">
        <v>175</v>
      </c>
      <c r="E81" t="s">
        <v>16</v>
      </c>
      <c r="F81" s="34" t="s">
        <v>176</v>
      </c>
      <c r="G81" s="28" t="s">
        <v>41</v>
      </c>
      <c r="H81" s="28" t="s">
        <v>177</v>
      </c>
      <c r="I81" s="28">
        <v>50</v>
      </c>
      <c r="J81" s="29">
        <v>50</v>
      </c>
      <c r="K81" s="54">
        <v>15.731999999999998</v>
      </c>
      <c r="L81" s="63">
        <f t="shared" si="8"/>
        <v>27.530999999999995</v>
      </c>
      <c r="M81" s="63">
        <f t="shared" si="9"/>
        <v>37.560149999999993</v>
      </c>
      <c r="O81" s="49"/>
      <c r="P81" s="4"/>
    </row>
    <row r="82" spans="1:16" ht="14.45" customHeight="1" x14ac:dyDescent="0.2">
      <c r="A82" t="s">
        <v>178</v>
      </c>
      <c r="B82" t="s">
        <v>179</v>
      </c>
      <c r="C82" t="s">
        <v>162</v>
      </c>
      <c r="D82" s="27" t="s">
        <v>180</v>
      </c>
      <c r="E82" t="s">
        <v>16</v>
      </c>
      <c r="F82" s="34" t="s">
        <v>181</v>
      </c>
      <c r="G82" s="28" t="s">
        <v>67</v>
      </c>
      <c r="H82" s="28" t="s">
        <v>182</v>
      </c>
      <c r="I82" s="28">
        <v>25</v>
      </c>
      <c r="J82" s="29">
        <v>60</v>
      </c>
      <c r="K82" s="54">
        <v>23.794649999999997</v>
      </c>
      <c r="L82" s="63">
        <f t="shared" si="8"/>
        <v>41.640637499999997</v>
      </c>
      <c r="M82" s="63">
        <f t="shared" si="9"/>
        <v>56.809726874999988</v>
      </c>
      <c r="O82" s="49"/>
      <c r="P82" s="4"/>
    </row>
    <row r="83" spans="1:16" x14ac:dyDescent="0.2">
      <c r="A83" t="s">
        <v>183</v>
      </c>
      <c r="B83" t="s">
        <v>161</v>
      </c>
      <c r="C83" t="s">
        <v>162</v>
      </c>
      <c r="D83" t="s">
        <v>184</v>
      </c>
      <c r="E83" t="s">
        <v>16</v>
      </c>
      <c r="F83" s="34" t="s">
        <v>185</v>
      </c>
      <c r="G83" s="28" t="s">
        <v>67</v>
      </c>
      <c r="H83" s="28" t="s">
        <v>84</v>
      </c>
      <c r="I83" s="28">
        <v>10</v>
      </c>
      <c r="J83" s="29">
        <v>40</v>
      </c>
      <c r="K83" s="54">
        <v>16.052849999999999</v>
      </c>
      <c r="L83" s="63">
        <f t="shared" si="8"/>
        <v>28.092487499999997</v>
      </c>
      <c r="M83" s="63">
        <f t="shared" si="9"/>
        <v>38.326179374999995</v>
      </c>
      <c r="O83" s="49"/>
      <c r="P83" s="4"/>
    </row>
    <row r="84" spans="1:16" ht="14.45" customHeight="1" x14ac:dyDescent="0.2">
      <c r="A84" t="s">
        <v>186</v>
      </c>
      <c r="B84" t="s">
        <v>161</v>
      </c>
      <c r="C84" t="s">
        <v>162</v>
      </c>
      <c r="D84" t="s">
        <v>184</v>
      </c>
      <c r="E84" t="s">
        <v>16</v>
      </c>
      <c r="F84" s="34" t="s">
        <v>187</v>
      </c>
      <c r="G84" s="28" t="s">
        <v>67</v>
      </c>
      <c r="H84" s="28" t="s">
        <v>84</v>
      </c>
      <c r="I84" s="28">
        <v>10</v>
      </c>
      <c r="J84" s="29">
        <v>40</v>
      </c>
      <c r="K84" s="54">
        <v>16.052849999999999</v>
      </c>
      <c r="L84" s="63">
        <f t="shared" si="8"/>
        <v>28.092487499999997</v>
      </c>
      <c r="M84" s="63">
        <f t="shared" si="9"/>
        <v>38.326179374999995</v>
      </c>
      <c r="O84" s="49"/>
      <c r="P84" s="4"/>
    </row>
    <row r="85" spans="1:16" ht="14.45" customHeight="1" x14ac:dyDescent="0.2">
      <c r="A85" t="s">
        <v>350</v>
      </c>
      <c r="B85" t="s">
        <v>249</v>
      </c>
      <c r="C85" t="s">
        <v>162</v>
      </c>
      <c r="D85" t="s">
        <v>351</v>
      </c>
      <c r="E85" t="s">
        <v>65</v>
      </c>
      <c r="F85" s="34" t="s">
        <v>352</v>
      </c>
      <c r="G85" s="28" t="s">
        <v>67</v>
      </c>
      <c r="H85" s="28" t="s">
        <v>165</v>
      </c>
      <c r="I85" s="28">
        <v>100</v>
      </c>
      <c r="J85" s="29">
        <v>60</v>
      </c>
      <c r="K85" s="54">
        <v>18.971549999999997</v>
      </c>
      <c r="L85" s="63">
        <f t="shared" si="8"/>
        <v>33.200212499999992</v>
      </c>
      <c r="M85" s="63">
        <f t="shared" si="9"/>
        <v>45.294575624999993</v>
      </c>
      <c r="O85" s="49"/>
      <c r="P85" s="4"/>
    </row>
    <row r="86" spans="1:16" ht="14.45" customHeight="1" x14ac:dyDescent="0.2">
      <c r="A86" t="s">
        <v>188</v>
      </c>
      <c r="B86" t="s">
        <v>167</v>
      </c>
      <c r="C86" t="s">
        <v>162</v>
      </c>
      <c r="D86" t="s">
        <v>189</v>
      </c>
      <c r="E86" t="s">
        <v>65</v>
      </c>
      <c r="F86" s="34" t="s">
        <v>190</v>
      </c>
      <c r="G86" s="28" t="s">
        <v>67</v>
      </c>
      <c r="H86" s="28" t="s">
        <v>79</v>
      </c>
      <c r="I86" s="28">
        <v>50</v>
      </c>
      <c r="J86" s="29">
        <v>40</v>
      </c>
      <c r="K86" s="54">
        <v>13.299749999999998</v>
      </c>
      <c r="L86" s="63">
        <f t="shared" si="8"/>
        <v>23.274562499999995</v>
      </c>
      <c r="M86" s="63">
        <f t="shared" si="9"/>
        <v>31.753153124999997</v>
      </c>
      <c r="O86" s="49"/>
      <c r="P86" s="4"/>
    </row>
    <row r="87" spans="1:16" x14ac:dyDescent="0.2">
      <c r="A87" t="s">
        <v>191</v>
      </c>
      <c r="B87" t="s">
        <v>192</v>
      </c>
      <c r="C87" t="s">
        <v>162</v>
      </c>
      <c r="D87" t="s">
        <v>50</v>
      </c>
      <c r="E87" t="s">
        <v>16</v>
      </c>
      <c r="F87" s="34" t="s">
        <v>193</v>
      </c>
      <c r="G87" s="28" t="s">
        <v>67</v>
      </c>
      <c r="H87" s="28" t="s">
        <v>182</v>
      </c>
      <c r="I87" s="28">
        <v>25</v>
      </c>
      <c r="J87" s="29">
        <v>40</v>
      </c>
      <c r="K87" s="54">
        <v>12.337199999999999</v>
      </c>
      <c r="L87" s="63">
        <f t="shared" si="8"/>
        <v>21.5901</v>
      </c>
      <c r="M87" s="63">
        <f t="shared" si="9"/>
        <v>29.455064999999998</v>
      </c>
      <c r="O87" s="49"/>
      <c r="P87" s="4"/>
    </row>
    <row r="88" spans="1:16" x14ac:dyDescent="0.2">
      <c r="A88" t="s">
        <v>396</v>
      </c>
      <c r="B88" t="s">
        <v>245</v>
      </c>
      <c r="C88" t="s">
        <v>162</v>
      </c>
      <c r="D88" t="s">
        <v>402</v>
      </c>
      <c r="E88" t="s">
        <v>65</v>
      </c>
      <c r="F88" t="s">
        <v>404</v>
      </c>
      <c r="G88" s="28" t="s">
        <v>67</v>
      </c>
      <c r="H88" s="28" t="s">
        <v>165</v>
      </c>
      <c r="I88" s="28">
        <v>50</v>
      </c>
      <c r="J88" s="28">
        <v>50</v>
      </c>
      <c r="K88" s="62">
        <v>16.632449999999999</v>
      </c>
      <c r="L88" s="63">
        <f t="shared" si="8"/>
        <v>29.106787499999996</v>
      </c>
      <c r="M88" s="63">
        <f t="shared" si="9"/>
        <v>39.709974374999994</v>
      </c>
      <c r="O88" s="49"/>
      <c r="P88" s="4"/>
    </row>
    <row r="89" spans="1:16" customFormat="1" x14ac:dyDescent="0.2">
      <c r="A89" t="s">
        <v>397</v>
      </c>
      <c r="B89" t="s">
        <v>245</v>
      </c>
      <c r="C89" t="s">
        <v>162</v>
      </c>
      <c r="D89" t="s">
        <v>403</v>
      </c>
      <c r="E89" t="s">
        <v>65</v>
      </c>
      <c r="F89" t="s">
        <v>405</v>
      </c>
      <c r="G89" s="28" t="s">
        <v>67</v>
      </c>
      <c r="H89" s="28" t="s">
        <v>165</v>
      </c>
      <c r="I89" s="28">
        <v>50</v>
      </c>
      <c r="J89" s="28">
        <v>50</v>
      </c>
      <c r="K89" s="62">
        <v>16.632449999999999</v>
      </c>
      <c r="L89" s="63">
        <f t="shared" si="8"/>
        <v>29.106787499999996</v>
      </c>
      <c r="M89" s="63">
        <f t="shared" si="9"/>
        <v>39.709974374999994</v>
      </c>
      <c r="N89" s="2"/>
      <c r="O89" s="49"/>
      <c r="P89" s="4"/>
    </row>
    <row r="90" spans="1:16" customFormat="1" x14ac:dyDescent="0.2">
      <c r="A90" t="s">
        <v>194</v>
      </c>
      <c r="B90" t="s">
        <v>179</v>
      </c>
      <c r="C90" t="s">
        <v>162</v>
      </c>
      <c r="D90" s="27" t="s">
        <v>195</v>
      </c>
      <c r="E90" t="s">
        <v>16</v>
      </c>
      <c r="F90" s="34" t="s">
        <v>196</v>
      </c>
      <c r="G90" s="28" t="s">
        <v>67</v>
      </c>
      <c r="H90" s="28" t="s">
        <v>19</v>
      </c>
      <c r="I90" s="28">
        <v>25</v>
      </c>
      <c r="J90" s="29">
        <v>60</v>
      </c>
      <c r="K90" s="54">
        <v>20.813849999999999</v>
      </c>
      <c r="L90" s="63">
        <f t="shared" si="8"/>
        <v>36.424237499999997</v>
      </c>
      <c r="M90" s="63">
        <f t="shared" si="9"/>
        <v>49.693066875</v>
      </c>
      <c r="N90" s="2"/>
      <c r="O90" s="49"/>
      <c r="P90" s="4"/>
    </row>
    <row r="91" spans="1:16" x14ac:dyDescent="0.2">
      <c r="A91" t="s">
        <v>197</v>
      </c>
      <c r="B91" t="s">
        <v>173</v>
      </c>
      <c r="C91" t="s">
        <v>162</v>
      </c>
      <c r="D91" t="s">
        <v>198</v>
      </c>
      <c r="E91" t="s">
        <v>16</v>
      </c>
      <c r="F91" s="34" t="s">
        <v>199</v>
      </c>
      <c r="G91" s="28" t="s">
        <v>153</v>
      </c>
      <c r="H91" s="28" t="s">
        <v>200</v>
      </c>
      <c r="I91" s="28">
        <v>50</v>
      </c>
      <c r="J91" s="29">
        <v>50</v>
      </c>
      <c r="K91" s="54">
        <v>15.731999999999998</v>
      </c>
      <c r="L91" s="63">
        <f t="shared" si="8"/>
        <v>27.530999999999995</v>
      </c>
      <c r="M91" s="63">
        <f t="shared" si="9"/>
        <v>37.560149999999993</v>
      </c>
      <c r="O91" s="49"/>
      <c r="P91" s="4"/>
    </row>
    <row r="92" spans="1:16" x14ac:dyDescent="0.2">
      <c r="A92" s="68" t="s">
        <v>201</v>
      </c>
      <c r="B92" t="s">
        <v>202</v>
      </c>
      <c r="C92" t="s">
        <v>162</v>
      </c>
      <c r="D92" t="s">
        <v>203</v>
      </c>
      <c r="E92" t="s">
        <v>204</v>
      </c>
      <c r="F92" s="34" t="s">
        <v>205</v>
      </c>
      <c r="G92" s="28" t="s">
        <v>153</v>
      </c>
      <c r="H92" s="28" t="s">
        <v>165</v>
      </c>
      <c r="I92" s="28">
        <v>20</v>
      </c>
      <c r="J92" s="29">
        <v>60</v>
      </c>
      <c r="K92" s="54">
        <v>21.859199999999998</v>
      </c>
      <c r="L92" s="63">
        <f t="shared" si="8"/>
        <v>38.253599999999999</v>
      </c>
      <c r="M92" s="63">
        <f t="shared" si="9"/>
        <v>52.188839999999992</v>
      </c>
      <c r="O92" s="49"/>
      <c r="P92" s="4"/>
    </row>
    <row r="93" spans="1:16" x14ac:dyDescent="0.2">
      <c r="A93" s="71" t="s">
        <v>458</v>
      </c>
      <c r="B93" s="34" t="s">
        <v>448</v>
      </c>
      <c r="C93" s="34" t="s">
        <v>162</v>
      </c>
      <c r="D93" s="34" t="s">
        <v>459</v>
      </c>
      <c r="E93" s="34" t="s">
        <v>65</v>
      </c>
      <c r="F93" s="34" t="s">
        <v>460</v>
      </c>
      <c r="G93" s="52" t="s">
        <v>286</v>
      </c>
      <c r="H93" s="52" t="s">
        <v>84</v>
      </c>
      <c r="I93" s="52">
        <v>10</v>
      </c>
      <c r="J93" s="29">
        <v>40</v>
      </c>
      <c r="K93" s="54">
        <v>15.8</v>
      </c>
      <c r="L93" s="63">
        <f t="shared" si="8"/>
        <v>27.650000000000002</v>
      </c>
      <c r="M93" s="63">
        <f t="shared" si="9"/>
        <v>37.722500000000004</v>
      </c>
      <c r="O93" s="49"/>
      <c r="P93" s="4"/>
    </row>
    <row r="94" spans="1:16" x14ac:dyDescent="0.2">
      <c r="A94" s="34" t="s">
        <v>206</v>
      </c>
      <c r="B94" s="34" t="s">
        <v>207</v>
      </c>
      <c r="C94" s="34" t="s">
        <v>162</v>
      </c>
      <c r="D94" s="34" t="s">
        <v>208</v>
      </c>
      <c r="E94" s="34" t="s">
        <v>209</v>
      </c>
      <c r="F94" s="34" t="s">
        <v>210</v>
      </c>
      <c r="G94" s="17" t="s">
        <v>158</v>
      </c>
      <c r="H94" s="52" t="s">
        <v>200</v>
      </c>
      <c r="I94" s="52">
        <v>50</v>
      </c>
      <c r="J94" s="29">
        <v>30</v>
      </c>
      <c r="K94" s="54">
        <v>11.1159</v>
      </c>
      <c r="L94" s="63">
        <f t="shared" si="8"/>
        <v>19.452825000000001</v>
      </c>
      <c r="M94" s="63">
        <f t="shared" si="9"/>
        <v>26.539211249999997</v>
      </c>
      <c r="O94" s="49"/>
      <c r="P94" s="4"/>
    </row>
    <row r="95" spans="1:16" x14ac:dyDescent="0.2">
      <c r="A95" s="34" t="s">
        <v>398</v>
      </c>
      <c r="B95" s="34" t="s">
        <v>173</v>
      </c>
      <c r="C95" s="34" t="s">
        <v>162</v>
      </c>
      <c r="D95" s="34" t="s">
        <v>406</v>
      </c>
      <c r="E95" s="34" t="s">
        <v>16</v>
      </c>
      <c r="F95" s="34" t="s">
        <v>407</v>
      </c>
      <c r="G95" s="52" t="s">
        <v>67</v>
      </c>
      <c r="H95" s="52" t="s">
        <v>84</v>
      </c>
      <c r="I95" s="52">
        <v>50</v>
      </c>
      <c r="J95" s="52">
        <v>50</v>
      </c>
      <c r="K95" s="72">
        <v>15.731999999999998</v>
      </c>
      <c r="L95" s="63">
        <f t="shared" si="8"/>
        <v>27.530999999999995</v>
      </c>
      <c r="M95" s="63">
        <f t="shared" si="9"/>
        <v>37.560149999999993</v>
      </c>
      <c r="O95" s="49"/>
      <c r="P95" s="4"/>
    </row>
    <row r="96" spans="1:16" s="34" customFormat="1" x14ac:dyDescent="0.2">
      <c r="A96" s="34" t="s">
        <v>70</v>
      </c>
      <c r="B96" s="34" t="s">
        <v>211</v>
      </c>
      <c r="C96" s="34" t="s">
        <v>162</v>
      </c>
      <c r="D96" s="34" t="s">
        <v>212</v>
      </c>
      <c r="E96" s="34" t="s">
        <v>72</v>
      </c>
      <c r="F96" s="34" t="s">
        <v>213</v>
      </c>
      <c r="G96" s="17" t="s">
        <v>158</v>
      </c>
      <c r="H96" s="52" t="s">
        <v>214</v>
      </c>
      <c r="I96" s="52">
        <v>25</v>
      </c>
      <c r="J96" s="29">
        <v>40</v>
      </c>
      <c r="K96" s="54">
        <v>12.63735</v>
      </c>
      <c r="L96" s="63">
        <f t="shared" si="8"/>
        <v>22.1153625</v>
      </c>
      <c r="M96" s="63">
        <f t="shared" si="9"/>
        <v>30.171673124999998</v>
      </c>
      <c r="N96" s="2"/>
      <c r="O96" s="49"/>
      <c r="P96" s="4"/>
    </row>
    <row r="97" spans="1:16" x14ac:dyDescent="0.2">
      <c r="A97" s="34" t="s">
        <v>215</v>
      </c>
      <c r="B97" s="34" t="s">
        <v>216</v>
      </c>
      <c r="C97" s="34" t="s">
        <v>162</v>
      </c>
      <c r="D97" s="34" t="s">
        <v>217</v>
      </c>
      <c r="E97" s="34" t="s">
        <v>16</v>
      </c>
      <c r="F97" s="34" t="s">
        <v>218</v>
      </c>
      <c r="G97" s="17" t="s">
        <v>219</v>
      </c>
      <c r="H97" s="52" t="s">
        <v>220</v>
      </c>
      <c r="I97" s="52">
        <v>10</v>
      </c>
      <c r="J97" s="29">
        <v>50</v>
      </c>
      <c r="K97" s="54">
        <v>14.1174</v>
      </c>
      <c r="L97" s="63">
        <f t="shared" si="8"/>
        <v>24.705449999999999</v>
      </c>
      <c r="M97" s="63">
        <f t="shared" si="9"/>
        <v>33.705292499999999</v>
      </c>
      <c r="O97" s="49"/>
      <c r="P97" s="4"/>
    </row>
    <row r="98" spans="1:16" x14ac:dyDescent="0.2">
      <c r="A98" s="34" t="s">
        <v>221</v>
      </c>
      <c r="B98" s="34" t="s">
        <v>161</v>
      </c>
      <c r="C98" s="34" t="s">
        <v>162</v>
      </c>
      <c r="D98" s="34" t="s">
        <v>222</v>
      </c>
      <c r="E98" s="34" t="s">
        <v>16</v>
      </c>
      <c r="F98" s="34" t="s">
        <v>223</v>
      </c>
      <c r="G98" s="52" t="s">
        <v>67</v>
      </c>
      <c r="H98" s="52" t="s">
        <v>79</v>
      </c>
      <c r="I98" s="52">
        <v>100</v>
      </c>
      <c r="J98" s="29">
        <v>60</v>
      </c>
      <c r="K98" s="54">
        <v>15.907949999999998</v>
      </c>
      <c r="L98" s="63">
        <f t="shared" si="8"/>
        <v>27.838912499999996</v>
      </c>
      <c r="M98" s="63">
        <f t="shared" si="9"/>
        <v>37.98023062499999</v>
      </c>
      <c r="O98" s="49"/>
      <c r="P98" s="4"/>
    </row>
    <row r="99" spans="1:16" x14ac:dyDescent="0.2">
      <c r="A99" s="34" t="s">
        <v>353</v>
      </c>
      <c r="B99" s="34" t="s">
        <v>207</v>
      </c>
      <c r="C99" s="34" t="s">
        <v>162</v>
      </c>
      <c r="D99" s="73" t="s">
        <v>355</v>
      </c>
      <c r="E99" s="34" t="s">
        <v>275</v>
      </c>
      <c r="F99" s="34" t="s">
        <v>354</v>
      </c>
      <c r="G99" s="52" t="s">
        <v>153</v>
      </c>
      <c r="H99" s="52" t="s">
        <v>165</v>
      </c>
      <c r="I99" s="52">
        <v>15</v>
      </c>
      <c r="J99" s="29">
        <v>30</v>
      </c>
      <c r="K99" s="54">
        <v>10.122299999999999</v>
      </c>
      <c r="L99" s="63">
        <f t="shared" si="8"/>
        <v>17.714024999999999</v>
      </c>
      <c r="M99" s="63">
        <f t="shared" si="9"/>
        <v>24.166991249999995</v>
      </c>
      <c r="O99" s="49"/>
      <c r="P99" s="4"/>
    </row>
    <row r="100" spans="1:16" x14ac:dyDescent="0.2">
      <c r="A100" s="34" t="s">
        <v>455</v>
      </c>
      <c r="B100" s="34" t="s">
        <v>245</v>
      </c>
      <c r="C100" s="34" t="s">
        <v>162</v>
      </c>
      <c r="D100" s="73" t="s">
        <v>456</v>
      </c>
      <c r="E100" s="34" t="s">
        <v>65</v>
      </c>
      <c r="F100" s="34" t="s">
        <v>457</v>
      </c>
      <c r="G100" s="52" t="s">
        <v>67</v>
      </c>
      <c r="H100" s="52" t="s">
        <v>84</v>
      </c>
      <c r="I100" s="52">
        <v>50</v>
      </c>
      <c r="J100" s="29">
        <v>40</v>
      </c>
      <c r="K100" s="54">
        <v>16.399999999999999</v>
      </c>
      <c r="L100" s="63">
        <f t="shared" si="8"/>
        <v>28.699999999999996</v>
      </c>
      <c r="M100" s="63">
        <f t="shared" si="9"/>
        <v>39.154999999999994</v>
      </c>
      <c r="O100" s="49"/>
      <c r="P100" s="4"/>
    </row>
    <row r="101" spans="1:16" x14ac:dyDescent="0.2">
      <c r="A101" s="34" t="s">
        <v>224</v>
      </c>
      <c r="B101" s="34" t="s">
        <v>167</v>
      </c>
      <c r="C101" s="34" t="s">
        <v>162</v>
      </c>
      <c r="D101" s="34" t="s">
        <v>225</v>
      </c>
      <c r="E101" s="34" t="s">
        <v>16</v>
      </c>
      <c r="F101" s="34" t="s">
        <v>226</v>
      </c>
      <c r="G101" s="52" t="s">
        <v>67</v>
      </c>
      <c r="H101" s="52" t="s">
        <v>165</v>
      </c>
      <c r="I101" s="52">
        <v>20</v>
      </c>
      <c r="J101" s="29">
        <v>50</v>
      </c>
      <c r="K101" s="54">
        <v>12.63735</v>
      </c>
      <c r="L101" s="63">
        <f t="shared" si="8"/>
        <v>22.1153625</v>
      </c>
      <c r="M101" s="63">
        <f t="shared" si="9"/>
        <v>30.171673124999998</v>
      </c>
      <c r="O101" s="49"/>
      <c r="P101" s="4"/>
    </row>
    <row r="102" spans="1:16" x14ac:dyDescent="0.2">
      <c r="A102" t="s">
        <v>28</v>
      </c>
      <c r="B102" t="s">
        <v>216</v>
      </c>
      <c r="C102" t="s">
        <v>162</v>
      </c>
      <c r="D102" t="s">
        <v>227</v>
      </c>
      <c r="E102" t="s">
        <v>65</v>
      </c>
      <c r="F102" s="34" t="s">
        <v>228</v>
      </c>
      <c r="G102" s="30" t="s">
        <v>41</v>
      </c>
      <c r="H102" s="28" t="s">
        <v>84</v>
      </c>
      <c r="I102" s="28">
        <v>25</v>
      </c>
      <c r="J102" s="29">
        <v>50</v>
      </c>
      <c r="K102" s="54">
        <v>17.098199999999999</v>
      </c>
      <c r="L102" s="63">
        <f t="shared" si="8"/>
        <v>29.921849999999999</v>
      </c>
      <c r="M102" s="63">
        <f t="shared" si="9"/>
        <v>40.821952499999995</v>
      </c>
      <c r="O102" s="49"/>
      <c r="P102" s="4"/>
    </row>
    <row r="103" spans="1:16" x14ac:dyDescent="0.2">
      <c r="A103" t="s">
        <v>229</v>
      </c>
      <c r="B103" t="s">
        <v>167</v>
      </c>
      <c r="C103" t="s">
        <v>162</v>
      </c>
      <c r="D103" t="s">
        <v>230</v>
      </c>
      <c r="E103" t="s">
        <v>16</v>
      </c>
      <c r="F103" s="34" t="s">
        <v>231</v>
      </c>
      <c r="G103" s="28" t="s">
        <v>67</v>
      </c>
      <c r="H103" s="28" t="s">
        <v>84</v>
      </c>
      <c r="I103" s="28">
        <v>20</v>
      </c>
      <c r="J103" s="29">
        <v>50</v>
      </c>
      <c r="K103" s="54">
        <v>14.593499999999999</v>
      </c>
      <c r="L103" s="63">
        <f t="shared" si="8"/>
        <v>25.538624999999996</v>
      </c>
      <c r="M103" s="63">
        <f t="shared" si="9"/>
        <v>34.841981249999996</v>
      </c>
      <c r="O103" s="49"/>
      <c r="P103" s="4"/>
    </row>
    <row r="104" spans="1:16" x14ac:dyDescent="0.2">
      <c r="A104" t="s">
        <v>232</v>
      </c>
      <c r="B104" t="s">
        <v>167</v>
      </c>
      <c r="C104" t="s">
        <v>162</v>
      </c>
      <c r="D104" t="s">
        <v>233</v>
      </c>
      <c r="E104" t="s">
        <v>65</v>
      </c>
      <c r="F104" s="34" t="s">
        <v>234</v>
      </c>
      <c r="G104" s="28" t="s">
        <v>67</v>
      </c>
      <c r="H104" s="28" t="s">
        <v>165</v>
      </c>
      <c r="I104" s="28">
        <v>50</v>
      </c>
      <c r="J104" s="29">
        <v>40</v>
      </c>
      <c r="K104" s="54">
        <v>11.519550000000001</v>
      </c>
      <c r="L104" s="63">
        <f t="shared" si="8"/>
        <v>20.159212500000002</v>
      </c>
      <c r="M104" s="63">
        <f t="shared" si="9"/>
        <v>27.502925625</v>
      </c>
      <c r="O104" s="49"/>
      <c r="P104" s="4"/>
    </row>
    <row r="105" spans="1:16" x14ac:dyDescent="0.2">
      <c r="A105" t="s">
        <v>235</v>
      </c>
      <c r="B105" t="s">
        <v>236</v>
      </c>
      <c r="C105" t="s">
        <v>162</v>
      </c>
      <c r="D105" t="s">
        <v>237</v>
      </c>
      <c r="E105" t="s">
        <v>65</v>
      </c>
      <c r="F105" s="34" t="s">
        <v>238</v>
      </c>
      <c r="G105" s="17" t="s">
        <v>158</v>
      </c>
      <c r="H105" s="28" t="s">
        <v>79</v>
      </c>
      <c r="I105" s="28">
        <v>50</v>
      </c>
      <c r="J105" s="29">
        <v>40</v>
      </c>
      <c r="K105" s="54">
        <v>12.554549999999999</v>
      </c>
      <c r="L105" s="63">
        <f t="shared" si="8"/>
        <v>21.970462499999996</v>
      </c>
      <c r="M105" s="63">
        <f t="shared" si="9"/>
        <v>29.973988124999998</v>
      </c>
      <c r="O105" s="49"/>
      <c r="P105" s="4"/>
    </row>
    <row r="106" spans="1:16" x14ac:dyDescent="0.2">
      <c r="A106" t="s">
        <v>240</v>
      </c>
      <c r="B106" t="s">
        <v>241</v>
      </c>
      <c r="C106" t="s">
        <v>162</v>
      </c>
      <c r="D106" t="s">
        <v>242</v>
      </c>
      <c r="E106" t="s">
        <v>16</v>
      </c>
      <c r="F106" s="34" t="s">
        <v>243</v>
      </c>
      <c r="G106" s="28" t="s">
        <v>67</v>
      </c>
      <c r="H106" s="28" t="s">
        <v>84</v>
      </c>
      <c r="I106" s="28">
        <v>100</v>
      </c>
      <c r="J106" s="29">
        <v>60</v>
      </c>
      <c r="K106" s="54">
        <v>16.280549999999998</v>
      </c>
      <c r="L106" s="63">
        <f t="shared" si="8"/>
        <v>28.490962499999995</v>
      </c>
      <c r="M106" s="63">
        <f t="shared" si="9"/>
        <v>38.869813124999993</v>
      </c>
      <c r="O106" s="49"/>
      <c r="P106" s="4"/>
    </row>
    <row r="107" spans="1:16" x14ac:dyDescent="0.2">
      <c r="A107" t="s">
        <v>356</v>
      </c>
      <c r="B107" t="s">
        <v>245</v>
      </c>
      <c r="C107" t="s">
        <v>162</v>
      </c>
      <c r="D107" t="s">
        <v>357</v>
      </c>
      <c r="E107" t="s">
        <v>65</v>
      </c>
      <c r="F107" s="34" t="s">
        <v>358</v>
      </c>
      <c r="G107" s="28" t="s">
        <v>67</v>
      </c>
      <c r="H107" s="28" t="s">
        <v>200</v>
      </c>
      <c r="I107" s="28">
        <v>50</v>
      </c>
      <c r="J107" s="29">
        <v>50</v>
      </c>
      <c r="K107" s="54">
        <v>16.632449999999999</v>
      </c>
      <c r="L107" s="63">
        <f t="shared" si="8"/>
        <v>29.106787499999996</v>
      </c>
      <c r="M107" s="63">
        <f t="shared" si="9"/>
        <v>39.709974374999994</v>
      </c>
      <c r="N107" s="50"/>
      <c r="O107" s="49"/>
      <c r="P107" s="4"/>
    </row>
    <row r="108" spans="1:16" ht="14.45" customHeight="1" x14ac:dyDescent="0.2">
      <c r="A108" t="s">
        <v>244</v>
      </c>
      <c r="B108" t="s">
        <v>245</v>
      </c>
      <c r="C108" t="s">
        <v>162</v>
      </c>
      <c r="D108" t="s">
        <v>246</v>
      </c>
      <c r="E108" t="s">
        <v>65</v>
      </c>
      <c r="F108" s="34" t="s">
        <v>247</v>
      </c>
      <c r="G108" s="28" t="s">
        <v>67</v>
      </c>
      <c r="H108" s="28" t="s">
        <v>19</v>
      </c>
      <c r="I108" s="28">
        <v>100</v>
      </c>
      <c r="J108" s="29">
        <v>50</v>
      </c>
      <c r="K108" s="54">
        <v>16.632449999999999</v>
      </c>
      <c r="L108" s="63">
        <f t="shared" si="8"/>
        <v>29.106787499999996</v>
      </c>
      <c r="M108" s="63">
        <f t="shared" si="9"/>
        <v>39.709974374999994</v>
      </c>
      <c r="O108" s="49"/>
      <c r="P108" s="4"/>
    </row>
    <row r="109" spans="1:16" ht="14.45" customHeight="1" x14ac:dyDescent="0.2">
      <c r="A109" t="s">
        <v>248</v>
      </c>
      <c r="B109" t="s">
        <v>249</v>
      </c>
      <c r="C109" t="s">
        <v>162</v>
      </c>
      <c r="D109" t="s">
        <v>250</v>
      </c>
      <c r="E109" t="s">
        <v>251</v>
      </c>
      <c r="F109" s="34" t="s">
        <v>252</v>
      </c>
      <c r="G109" s="28" t="s">
        <v>67</v>
      </c>
      <c r="H109" s="28" t="s">
        <v>84</v>
      </c>
      <c r="I109" s="28">
        <v>50</v>
      </c>
      <c r="J109" s="29">
        <v>50</v>
      </c>
      <c r="K109" s="54">
        <v>15.928649999999999</v>
      </c>
      <c r="L109" s="63">
        <f t="shared" si="8"/>
        <v>27.875137499999997</v>
      </c>
      <c r="M109" s="63">
        <f t="shared" si="9"/>
        <v>38.029651874999992</v>
      </c>
      <c r="O109" s="49"/>
      <c r="P109" s="4"/>
    </row>
    <row r="110" spans="1:16" x14ac:dyDescent="0.2">
      <c r="A110" t="s">
        <v>253</v>
      </c>
      <c r="B110" t="s">
        <v>173</v>
      </c>
      <c r="C110" t="s">
        <v>254</v>
      </c>
      <c r="D110" t="s">
        <v>255</v>
      </c>
      <c r="E110" t="s">
        <v>65</v>
      </c>
      <c r="F110" s="34" t="s">
        <v>256</v>
      </c>
      <c r="G110" s="28" t="s">
        <v>67</v>
      </c>
      <c r="H110" s="28" t="s">
        <v>84</v>
      </c>
      <c r="I110" s="28">
        <v>100</v>
      </c>
      <c r="J110" s="51" t="s">
        <v>430</v>
      </c>
      <c r="K110" s="54">
        <v>14.955749999999998</v>
      </c>
      <c r="L110" s="63">
        <f t="shared" si="8"/>
        <v>26.172562499999998</v>
      </c>
      <c r="M110" s="63">
        <f t="shared" si="9"/>
        <v>35.706853124999995</v>
      </c>
      <c r="O110" s="49"/>
      <c r="P110" s="4"/>
    </row>
    <row r="111" spans="1:16" x14ac:dyDescent="0.2">
      <c r="A111" t="s">
        <v>257</v>
      </c>
      <c r="B111" t="s">
        <v>147</v>
      </c>
      <c r="C111" t="s">
        <v>162</v>
      </c>
      <c r="D111" t="s">
        <v>258</v>
      </c>
      <c r="E111" t="s">
        <v>16</v>
      </c>
      <c r="F111" s="34" t="s">
        <v>259</v>
      </c>
      <c r="G111" s="28" t="s">
        <v>260</v>
      </c>
      <c r="H111" s="28" t="s">
        <v>84</v>
      </c>
      <c r="I111" s="28">
        <v>20</v>
      </c>
      <c r="J111" s="29">
        <v>50</v>
      </c>
      <c r="K111" s="54">
        <v>17.067149999999998</v>
      </c>
      <c r="L111" s="63">
        <f t="shared" si="8"/>
        <v>29.867512499999997</v>
      </c>
      <c r="M111" s="63">
        <f t="shared" si="9"/>
        <v>40.747820624999996</v>
      </c>
      <c r="O111" s="49"/>
      <c r="P111" s="4"/>
    </row>
    <row r="112" spans="1:16" x14ac:dyDescent="0.2">
      <c r="A112" t="s">
        <v>261</v>
      </c>
      <c r="B112" t="s">
        <v>262</v>
      </c>
      <c r="C112" t="s">
        <v>162</v>
      </c>
      <c r="D112" s="27" t="s">
        <v>263</v>
      </c>
      <c r="E112" t="s">
        <v>264</v>
      </c>
      <c r="F112" s="34" t="s">
        <v>265</v>
      </c>
      <c r="G112" s="28" t="s">
        <v>67</v>
      </c>
      <c r="H112" s="28" t="s">
        <v>19</v>
      </c>
      <c r="I112" s="28">
        <v>25</v>
      </c>
      <c r="J112" s="29">
        <v>60</v>
      </c>
      <c r="K112" s="54">
        <v>22.2318</v>
      </c>
      <c r="L112" s="63">
        <f t="shared" si="8"/>
        <v>38.905650000000001</v>
      </c>
      <c r="M112" s="63">
        <f t="shared" si="9"/>
        <v>53.078422499999995</v>
      </c>
      <c r="O112" s="49"/>
      <c r="P112" s="4"/>
    </row>
    <row r="113" spans="1:16" x14ac:dyDescent="0.2">
      <c r="A113" t="s">
        <v>266</v>
      </c>
      <c r="B113" t="s">
        <v>147</v>
      </c>
      <c r="C113" t="s">
        <v>254</v>
      </c>
      <c r="D113" t="s">
        <v>267</v>
      </c>
      <c r="E113" t="s">
        <v>65</v>
      </c>
      <c r="F113" s="34" t="s">
        <v>268</v>
      </c>
      <c r="G113" s="28" t="s">
        <v>67</v>
      </c>
      <c r="H113" s="28" t="s">
        <v>84</v>
      </c>
      <c r="I113" s="28">
        <v>100</v>
      </c>
      <c r="J113" s="51" t="s">
        <v>430</v>
      </c>
      <c r="K113" s="54">
        <v>14.479649999999999</v>
      </c>
      <c r="L113" s="63">
        <f t="shared" si="8"/>
        <v>25.339387500000001</v>
      </c>
      <c r="M113" s="63">
        <f t="shared" si="9"/>
        <v>34.570164374999997</v>
      </c>
      <c r="O113" s="49"/>
      <c r="P113" s="4"/>
    </row>
    <row r="114" spans="1:16" x14ac:dyDescent="0.2">
      <c r="A114" t="s">
        <v>266</v>
      </c>
      <c r="B114" t="s">
        <v>262</v>
      </c>
      <c r="C114" t="s">
        <v>162</v>
      </c>
      <c r="D114" s="27" t="s">
        <v>269</v>
      </c>
      <c r="E114" t="s">
        <v>264</v>
      </c>
      <c r="F114" s="34" t="s">
        <v>268</v>
      </c>
      <c r="G114" s="17" t="s">
        <v>158</v>
      </c>
      <c r="H114" s="28" t="s">
        <v>84</v>
      </c>
      <c r="I114" s="28">
        <v>10</v>
      </c>
      <c r="J114" s="29">
        <v>60</v>
      </c>
      <c r="K114" s="54">
        <v>23.711849999999998</v>
      </c>
      <c r="L114" s="63">
        <f t="shared" si="8"/>
        <v>41.495737499999997</v>
      </c>
      <c r="M114" s="63">
        <f t="shared" si="9"/>
        <v>56.612041874999989</v>
      </c>
      <c r="O114" s="49"/>
      <c r="P114" s="4"/>
    </row>
    <row r="115" spans="1:16" x14ac:dyDescent="0.2">
      <c r="A115" t="s">
        <v>270</v>
      </c>
      <c r="B115" t="s">
        <v>147</v>
      </c>
      <c r="C115" t="s">
        <v>162</v>
      </c>
      <c r="D115" t="s">
        <v>271</v>
      </c>
      <c r="E115" t="s">
        <v>272</v>
      </c>
      <c r="F115" s="34" t="s">
        <v>419</v>
      </c>
      <c r="G115" s="28" t="s">
        <v>67</v>
      </c>
      <c r="H115" s="28" t="s">
        <v>200</v>
      </c>
      <c r="I115" s="28">
        <v>100</v>
      </c>
      <c r="J115" s="29">
        <v>50</v>
      </c>
      <c r="K115" s="54">
        <v>16.218449999999997</v>
      </c>
      <c r="L115" s="63">
        <f t="shared" si="8"/>
        <v>28.382287499999997</v>
      </c>
      <c r="M115" s="63">
        <f t="shared" si="9"/>
        <v>38.721549374999988</v>
      </c>
      <c r="O115" s="49"/>
      <c r="P115" s="4"/>
    </row>
    <row r="116" spans="1:16" x14ac:dyDescent="0.2">
      <c r="A116" t="s">
        <v>273</v>
      </c>
      <c r="B116" t="s">
        <v>207</v>
      </c>
      <c r="C116" t="s">
        <v>162</v>
      </c>
      <c r="D116" t="s">
        <v>274</v>
      </c>
      <c r="E116" t="s">
        <v>275</v>
      </c>
      <c r="F116" s="34" t="s">
        <v>276</v>
      </c>
      <c r="G116" s="17" t="s">
        <v>158</v>
      </c>
      <c r="H116" s="28" t="s">
        <v>79</v>
      </c>
      <c r="I116" s="28">
        <v>5</v>
      </c>
      <c r="J116" s="29">
        <v>40</v>
      </c>
      <c r="K116" s="54">
        <v>11.519550000000001</v>
      </c>
      <c r="L116" s="63">
        <f t="shared" si="8"/>
        <v>20.159212500000002</v>
      </c>
      <c r="M116" s="63">
        <f t="shared" si="9"/>
        <v>27.502925625</v>
      </c>
      <c r="O116" s="49"/>
      <c r="P116" s="4"/>
    </row>
    <row r="117" spans="1:16" x14ac:dyDescent="0.2">
      <c r="A117" t="s">
        <v>277</v>
      </c>
      <c r="B117" t="s">
        <v>278</v>
      </c>
      <c r="C117" t="s">
        <v>162</v>
      </c>
      <c r="D117" t="s">
        <v>279</v>
      </c>
      <c r="E117" t="s">
        <v>65</v>
      </c>
      <c r="F117" s="34" t="s">
        <v>280</v>
      </c>
      <c r="G117" s="28" t="s">
        <v>67</v>
      </c>
      <c r="H117" s="28" t="s">
        <v>281</v>
      </c>
      <c r="I117" s="28">
        <v>50</v>
      </c>
      <c r="J117" s="29">
        <v>60</v>
      </c>
      <c r="K117" s="54">
        <v>26.765099999999997</v>
      </c>
      <c r="L117" s="63">
        <f t="shared" si="8"/>
        <v>46.838924999999996</v>
      </c>
      <c r="M117" s="63">
        <f t="shared" si="9"/>
        <v>63.901676249999994</v>
      </c>
      <c r="N117" s="50"/>
      <c r="O117" s="49"/>
      <c r="P117" s="4"/>
    </row>
    <row r="118" spans="1:16" x14ac:dyDescent="0.2">
      <c r="A118" t="s">
        <v>100</v>
      </c>
      <c r="B118" t="s">
        <v>262</v>
      </c>
      <c r="C118" t="s">
        <v>162</v>
      </c>
      <c r="D118" s="27" t="s">
        <v>282</v>
      </c>
      <c r="E118" t="s">
        <v>239</v>
      </c>
      <c r="F118" s="34" t="s">
        <v>283</v>
      </c>
      <c r="G118" s="28" t="s">
        <v>284</v>
      </c>
      <c r="H118" s="28" t="s">
        <v>84</v>
      </c>
      <c r="I118" s="28">
        <v>10</v>
      </c>
      <c r="J118" s="29">
        <v>50</v>
      </c>
      <c r="K118" s="54">
        <v>13.900049999999998</v>
      </c>
      <c r="L118" s="63">
        <f t="shared" si="8"/>
        <v>24.325087499999999</v>
      </c>
      <c r="M118" s="63">
        <f t="shared" si="9"/>
        <v>33.186369374999998</v>
      </c>
      <c r="O118" s="49"/>
      <c r="P118" s="4"/>
    </row>
    <row r="119" spans="1:16" x14ac:dyDescent="0.2">
      <c r="A119" t="s">
        <v>100</v>
      </c>
      <c r="B119" t="s">
        <v>262</v>
      </c>
      <c r="C119" t="s">
        <v>162</v>
      </c>
      <c r="D119" s="27" t="s">
        <v>285</v>
      </c>
      <c r="E119" t="s">
        <v>239</v>
      </c>
      <c r="F119" s="34" t="s">
        <v>283</v>
      </c>
      <c r="G119" s="28" t="s">
        <v>286</v>
      </c>
      <c r="H119" s="28" t="s">
        <v>84</v>
      </c>
      <c r="I119" s="28">
        <v>10</v>
      </c>
      <c r="J119" s="29">
        <v>40</v>
      </c>
      <c r="K119" s="54">
        <v>13.900049999999998</v>
      </c>
      <c r="L119" s="63">
        <f t="shared" si="8"/>
        <v>24.325087499999999</v>
      </c>
      <c r="M119" s="63">
        <f t="shared" si="9"/>
        <v>33.186369374999998</v>
      </c>
      <c r="O119" s="49"/>
      <c r="P119" s="4"/>
    </row>
    <row r="120" spans="1:16" x14ac:dyDescent="0.2">
      <c r="A120" t="s">
        <v>399</v>
      </c>
      <c r="B120" t="s">
        <v>245</v>
      </c>
      <c r="C120" t="s">
        <v>162</v>
      </c>
      <c r="D120" t="s">
        <v>287</v>
      </c>
      <c r="E120" t="s">
        <v>65</v>
      </c>
      <c r="F120" s="34" t="s">
        <v>288</v>
      </c>
      <c r="G120" s="28" t="s">
        <v>289</v>
      </c>
      <c r="H120" s="28" t="s">
        <v>84</v>
      </c>
      <c r="I120" s="28">
        <v>10</v>
      </c>
      <c r="J120" s="29">
        <v>50</v>
      </c>
      <c r="K120" s="54">
        <v>16.0425</v>
      </c>
      <c r="L120" s="63">
        <f t="shared" si="8"/>
        <v>28.074375</v>
      </c>
      <c r="M120" s="63">
        <f t="shared" si="9"/>
        <v>38.301468749999998</v>
      </c>
      <c r="O120" s="49"/>
      <c r="P120" s="4"/>
    </row>
    <row r="121" spans="1:16" x14ac:dyDescent="0.2">
      <c r="A121" t="s">
        <v>399</v>
      </c>
      <c r="B121" t="s">
        <v>245</v>
      </c>
      <c r="C121" t="s">
        <v>162</v>
      </c>
      <c r="D121" t="s">
        <v>290</v>
      </c>
      <c r="E121" t="s">
        <v>16</v>
      </c>
      <c r="F121" s="34" t="s">
        <v>288</v>
      </c>
      <c r="G121" s="28" t="s">
        <v>67</v>
      </c>
      <c r="H121" s="28" t="s">
        <v>84</v>
      </c>
      <c r="I121" s="28">
        <v>20</v>
      </c>
      <c r="J121" s="29">
        <v>50</v>
      </c>
      <c r="K121" s="54">
        <v>16.0425</v>
      </c>
      <c r="L121" s="63">
        <f t="shared" si="8"/>
        <v>28.074375</v>
      </c>
      <c r="M121" s="63">
        <f t="shared" si="9"/>
        <v>38.301468749999998</v>
      </c>
      <c r="O121" s="49"/>
      <c r="P121" s="4"/>
    </row>
    <row r="122" spans="1:16" x14ac:dyDescent="0.2">
      <c r="A122" t="s">
        <v>400</v>
      </c>
      <c r="B122" t="s">
        <v>401</v>
      </c>
      <c r="C122" t="s">
        <v>162</v>
      </c>
      <c r="D122" t="s">
        <v>408</v>
      </c>
      <c r="E122" t="s">
        <v>16</v>
      </c>
      <c r="F122" t="s">
        <v>409</v>
      </c>
      <c r="G122" s="28" t="s">
        <v>67</v>
      </c>
      <c r="H122" s="28" t="s">
        <v>84</v>
      </c>
      <c r="I122" s="28">
        <v>100</v>
      </c>
      <c r="J122" s="28">
        <v>50</v>
      </c>
      <c r="K122" s="62">
        <v>15.121349999999998</v>
      </c>
      <c r="L122" s="63">
        <f t="shared" si="8"/>
        <v>26.462362499999998</v>
      </c>
      <c r="M122" s="63">
        <f t="shared" si="9"/>
        <v>36.102223124999995</v>
      </c>
      <c r="O122" s="49"/>
      <c r="P122" s="4"/>
    </row>
    <row r="123" spans="1:16" x14ac:dyDescent="0.2">
      <c r="A123" t="s">
        <v>426</v>
      </c>
      <c r="B123" t="s">
        <v>245</v>
      </c>
      <c r="C123" t="s">
        <v>162</v>
      </c>
      <c r="D123" t="s">
        <v>427</v>
      </c>
      <c r="E123" t="s">
        <v>16</v>
      </c>
      <c r="F123" t="s">
        <v>425</v>
      </c>
      <c r="G123" s="28" t="s">
        <v>67</v>
      </c>
      <c r="H123" s="28" t="s">
        <v>84</v>
      </c>
      <c r="I123" s="28">
        <v>10</v>
      </c>
      <c r="J123" s="28">
        <v>50</v>
      </c>
      <c r="K123" s="54">
        <v>16.632449999999999</v>
      </c>
      <c r="L123" s="63">
        <f t="shared" si="8"/>
        <v>29.106787499999996</v>
      </c>
      <c r="M123" s="63">
        <f t="shared" si="9"/>
        <v>39.709974374999994</v>
      </c>
      <c r="O123" s="49"/>
      <c r="P123" s="4"/>
    </row>
    <row r="124" spans="1:16" x14ac:dyDescent="0.2">
      <c r="A124" t="s">
        <v>291</v>
      </c>
      <c r="B124" t="s">
        <v>245</v>
      </c>
      <c r="C124" t="s">
        <v>162</v>
      </c>
      <c r="D124" t="s">
        <v>292</v>
      </c>
      <c r="E124" t="s">
        <v>16</v>
      </c>
      <c r="F124" t="s">
        <v>293</v>
      </c>
      <c r="G124" s="28" t="s">
        <v>67</v>
      </c>
      <c r="H124" s="28" t="s">
        <v>79</v>
      </c>
      <c r="I124" s="28">
        <v>10</v>
      </c>
      <c r="J124" s="28">
        <v>50</v>
      </c>
      <c r="K124" s="54">
        <v>16.632449999999999</v>
      </c>
      <c r="L124" s="63">
        <f t="shared" si="8"/>
        <v>29.106787499999996</v>
      </c>
      <c r="M124" s="63">
        <f t="shared" si="9"/>
        <v>39.709974374999994</v>
      </c>
      <c r="O124" s="49"/>
      <c r="P124" s="4"/>
    </row>
    <row r="125" spans="1:16" customFormat="1" x14ac:dyDescent="0.2">
      <c r="A125" s="27" t="s">
        <v>294</v>
      </c>
      <c r="B125" t="s">
        <v>245</v>
      </c>
      <c r="C125" t="s">
        <v>162</v>
      </c>
      <c r="D125" t="s">
        <v>295</v>
      </c>
      <c r="E125" t="s">
        <v>65</v>
      </c>
      <c r="F125" s="34" t="s">
        <v>296</v>
      </c>
      <c r="G125" s="28" t="s">
        <v>67</v>
      </c>
      <c r="H125" s="28" t="s">
        <v>19</v>
      </c>
      <c r="I125" s="28">
        <v>100</v>
      </c>
      <c r="J125" s="29">
        <v>50</v>
      </c>
      <c r="K125" s="54">
        <v>16.487549999999999</v>
      </c>
      <c r="L125" s="63">
        <f t="shared" si="8"/>
        <v>28.853212499999998</v>
      </c>
      <c r="M125" s="63">
        <f t="shared" si="9"/>
        <v>39.364025624999996</v>
      </c>
      <c r="N125" s="2"/>
      <c r="O125" s="49"/>
      <c r="P125" s="4"/>
    </row>
    <row r="126" spans="1:16" x14ac:dyDescent="0.2">
      <c r="A126" s="27" t="s">
        <v>297</v>
      </c>
      <c r="B126" t="s">
        <v>147</v>
      </c>
      <c r="C126" t="s">
        <v>162</v>
      </c>
      <c r="D126" t="s">
        <v>298</v>
      </c>
      <c r="E126" t="s">
        <v>16</v>
      </c>
      <c r="F126" s="34" t="s">
        <v>299</v>
      </c>
      <c r="G126" s="28" t="s">
        <v>300</v>
      </c>
      <c r="H126" s="28" t="s">
        <v>84</v>
      </c>
      <c r="I126" s="28">
        <v>10</v>
      </c>
      <c r="J126" s="29">
        <v>50</v>
      </c>
      <c r="K126" s="54">
        <v>16.218449999999997</v>
      </c>
      <c r="L126" s="63">
        <f t="shared" si="8"/>
        <v>28.382287499999997</v>
      </c>
      <c r="M126" s="63">
        <f t="shared" si="9"/>
        <v>38.721549374999988</v>
      </c>
      <c r="O126" s="49"/>
      <c r="P126" s="4"/>
    </row>
    <row r="127" spans="1:16" x14ac:dyDescent="0.2">
      <c r="A127" t="s">
        <v>297</v>
      </c>
      <c r="B127" t="s">
        <v>147</v>
      </c>
      <c r="C127" t="s">
        <v>254</v>
      </c>
      <c r="D127" t="s">
        <v>301</v>
      </c>
      <c r="E127" t="s">
        <v>16</v>
      </c>
      <c r="F127" s="34" t="s">
        <v>299</v>
      </c>
      <c r="G127" s="28" t="s">
        <v>67</v>
      </c>
      <c r="H127" s="28" t="s">
        <v>84</v>
      </c>
      <c r="I127" s="28">
        <v>100</v>
      </c>
      <c r="J127" s="51" t="s">
        <v>430</v>
      </c>
      <c r="K127" s="54">
        <v>14.065649999999998</v>
      </c>
      <c r="L127" s="63">
        <f t="shared" si="8"/>
        <v>24.614887499999995</v>
      </c>
      <c r="M127" s="63">
        <f t="shared" si="9"/>
        <v>33.581739374999991</v>
      </c>
      <c r="O127" s="49"/>
      <c r="P127" s="4"/>
    </row>
    <row r="128" spans="1:16" x14ac:dyDescent="0.2">
      <c r="A128" t="s">
        <v>297</v>
      </c>
      <c r="B128" t="s">
        <v>147</v>
      </c>
      <c r="C128" t="s">
        <v>162</v>
      </c>
      <c r="D128" t="s">
        <v>168</v>
      </c>
      <c r="E128" t="s">
        <v>16</v>
      </c>
      <c r="F128" s="34" t="s">
        <v>299</v>
      </c>
      <c r="G128" s="28" t="s">
        <v>286</v>
      </c>
      <c r="H128" s="28" t="s">
        <v>84</v>
      </c>
      <c r="I128" s="28">
        <v>10</v>
      </c>
      <c r="J128" s="29">
        <v>50</v>
      </c>
      <c r="K128" s="54">
        <v>16.218449999999997</v>
      </c>
      <c r="L128" s="63">
        <f t="shared" si="8"/>
        <v>28.382287499999997</v>
      </c>
      <c r="M128" s="63">
        <f t="shared" si="9"/>
        <v>38.721549374999988</v>
      </c>
      <c r="N128" s="50"/>
      <c r="O128" s="49"/>
      <c r="P128" s="4"/>
    </row>
    <row r="129" spans="1:17" x14ac:dyDescent="0.2">
      <c r="A129" s="34" t="s">
        <v>447</v>
      </c>
      <c r="B129" s="34" t="s">
        <v>448</v>
      </c>
      <c r="C129" s="34" t="s">
        <v>162</v>
      </c>
      <c r="D129" s="34" t="s">
        <v>449</v>
      </c>
      <c r="E129" s="34" t="s">
        <v>65</v>
      </c>
      <c r="F129" s="34" t="s">
        <v>450</v>
      </c>
      <c r="G129" s="52" t="s">
        <v>67</v>
      </c>
      <c r="H129" s="52" t="s">
        <v>84</v>
      </c>
      <c r="I129" s="52">
        <v>100</v>
      </c>
      <c r="J129" s="29">
        <v>40</v>
      </c>
      <c r="K129" s="54">
        <v>15.6</v>
      </c>
      <c r="L129" s="63">
        <f t="shared" ref="L129" si="10">ROUND((K129*(1+$K$10))/(1+$L$9),2)</f>
        <v>15.6</v>
      </c>
      <c r="M129" s="63">
        <f t="shared" si="9"/>
        <v>37.244999999999997</v>
      </c>
      <c r="N129" s="69"/>
      <c r="O129" s="54"/>
      <c r="P129" s="60"/>
      <c r="Q129" s="70"/>
    </row>
    <row r="130" spans="1:17" x14ac:dyDescent="0.2">
      <c r="A130" t="s">
        <v>417</v>
      </c>
      <c r="B130" t="s">
        <v>161</v>
      </c>
      <c r="C130" t="s">
        <v>162</v>
      </c>
      <c r="D130" t="s">
        <v>227</v>
      </c>
      <c r="E130" t="s">
        <v>65</v>
      </c>
      <c r="F130" s="34" t="s">
        <v>418</v>
      </c>
      <c r="G130" s="28" t="s">
        <v>67</v>
      </c>
      <c r="H130" s="28" t="s">
        <v>84</v>
      </c>
      <c r="I130" s="28">
        <v>50</v>
      </c>
      <c r="J130" s="51" t="s">
        <v>430</v>
      </c>
      <c r="K130" s="54">
        <v>14.872949999999998</v>
      </c>
      <c r="L130" s="63">
        <f t="shared" si="8"/>
        <v>26.027662499999995</v>
      </c>
      <c r="M130" s="63">
        <f t="shared" si="9"/>
        <v>35.509168124999995</v>
      </c>
      <c r="O130" s="49"/>
      <c r="P130" s="4"/>
    </row>
    <row r="131" spans="1:17" x14ac:dyDescent="0.2">
      <c r="A131" s="68" t="s">
        <v>302</v>
      </c>
      <c r="B131" t="s">
        <v>245</v>
      </c>
      <c r="C131" t="s">
        <v>162</v>
      </c>
      <c r="D131" t="s">
        <v>303</v>
      </c>
      <c r="E131" t="s">
        <v>65</v>
      </c>
      <c r="F131" s="34" t="s">
        <v>304</v>
      </c>
      <c r="G131" s="28" t="s">
        <v>67</v>
      </c>
      <c r="H131" s="28" t="s">
        <v>79</v>
      </c>
      <c r="I131" s="28">
        <v>200</v>
      </c>
      <c r="J131" s="29">
        <v>50</v>
      </c>
      <c r="K131" s="54">
        <v>16.0425</v>
      </c>
      <c r="L131" s="63">
        <f t="shared" si="8"/>
        <v>28.074375</v>
      </c>
      <c r="M131" s="63">
        <f t="shared" si="9"/>
        <v>38.301468749999998</v>
      </c>
      <c r="O131" s="49"/>
      <c r="P131" s="4"/>
    </row>
    <row r="132" spans="1:17" x14ac:dyDescent="0.2">
      <c r="A132" t="s">
        <v>305</v>
      </c>
      <c r="B132" t="s">
        <v>245</v>
      </c>
      <c r="C132" t="s">
        <v>162</v>
      </c>
      <c r="D132" t="s">
        <v>306</v>
      </c>
      <c r="E132" t="s">
        <v>65</v>
      </c>
      <c r="F132" s="34" t="s">
        <v>307</v>
      </c>
      <c r="G132" s="28" t="s">
        <v>67</v>
      </c>
      <c r="H132" s="28" t="s">
        <v>84</v>
      </c>
      <c r="I132" s="28">
        <v>100</v>
      </c>
      <c r="J132" s="29">
        <v>50</v>
      </c>
      <c r="K132" s="54">
        <v>16.632449999999999</v>
      </c>
      <c r="L132" s="63">
        <f t="shared" si="8"/>
        <v>29.106787499999996</v>
      </c>
      <c r="M132" s="63">
        <f t="shared" si="9"/>
        <v>39.709974374999994</v>
      </c>
      <c r="N132" s="50"/>
      <c r="O132" s="49"/>
      <c r="P132" s="4"/>
    </row>
    <row r="133" spans="1:17" x14ac:dyDescent="0.2">
      <c r="A133" t="s">
        <v>308</v>
      </c>
      <c r="B133" s="31" t="s">
        <v>309</v>
      </c>
      <c r="C133" t="s">
        <v>162</v>
      </c>
      <c r="D133" t="s">
        <v>237</v>
      </c>
      <c r="E133" t="s">
        <v>310</v>
      </c>
      <c r="F133" s="34" t="s">
        <v>311</v>
      </c>
      <c r="G133" s="28" t="s">
        <v>67</v>
      </c>
      <c r="H133" s="28" t="s">
        <v>312</v>
      </c>
      <c r="I133" s="28">
        <v>50</v>
      </c>
      <c r="J133" s="29">
        <v>50</v>
      </c>
      <c r="K133" s="54">
        <v>16.280549999999998</v>
      </c>
      <c r="L133" s="63">
        <f t="shared" si="8"/>
        <v>28.490962499999995</v>
      </c>
      <c r="M133" s="63">
        <f t="shared" si="9"/>
        <v>38.869813124999993</v>
      </c>
      <c r="N133" s="50"/>
      <c r="O133" s="49"/>
      <c r="P133" s="4"/>
    </row>
    <row r="134" spans="1:17" x14ac:dyDescent="0.2">
      <c r="A134" s="27" t="s">
        <v>313</v>
      </c>
      <c r="B134" t="s">
        <v>245</v>
      </c>
      <c r="C134" t="s">
        <v>162</v>
      </c>
      <c r="D134" t="s">
        <v>258</v>
      </c>
      <c r="E134" t="s">
        <v>16</v>
      </c>
      <c r="F134" s="34" t="s">
        <v>314</v>
      </c>
      <c r="G134" s="28" t="s">
        <v>153</v>
      </c>
      <c r="H134" s="28" t="s">
        <v>79</v>
      </c>
      <c r="I134" s="28">
        <v>50</v>
      </c>
      <c r="J134" s="29">
        <v>50</v>
      </c>
      <c r="K134" s="54">
        <v>16.0425</v>
      </c>
      <c r="L134" s="63">
        <f t="shared" si="8"/>
        <v>28.074375</v>
      </c>
      <c r="M134" s="63">
        <f t="shared" si="9"/>
        <v>38.301468749999998</v>
      </c>
      <c r="O134" s="49"/>
      <c r="P134" s="4"/>
    </row>
    <row r="135" spans="1:17" x14ac:dyDescent="0.2">
      <c r="A135" t="s">
        <v>315</v>
      </c>
      <c r="B135" t="s">
        <v>316</v>
      </c>
      <c r="C135" t="s">
        <v>162</v>
      </c>
      <c r="D135" t="s">
        <v>317</v>
      </c>
      <c r="E135" t="s">
        <v>65</v>
      </c>
      <c r="F135" s="34" t="s">
        <v>318</v>
      </c>
      <c r="G135" s="28" t="s">
        <v>67</v>
      </c>
      <c r="H135" s="28" t="s">
        <v>220</v>
      </c>
      <c r="I135" s="28">
        <v>100</v>
      </c>
      <c r="J135" s="29">
        <v>50</v>
      </c>
      <c r="K135" s="54">
        <v>17.915849999999999</v>
      </c>
      <c r="L135" s="63">
        <f t="shared" si="8"/>
        <v>31.352737499999996</v>
      </c>
      <c r="M135" s="63">
        <f t="shared" si="9"/>
        <v>42.774091874999996</v>
      </c>
      <c r="O135" s="49"/>
      <c r="P135" s="4"/>
    </row>
    <row r="136" spans="1:17" x14ac:dyDescent="0.2">
      <c r="A136" t="s">
        <v>319</v>
      </c>
      <c r="B136" t="s">
        <v>236</v>
      </c>
      <c r="C136" t="s">
        <v>162</v>
      </c>
      <c r="D136" t="s">
        <v>320</v>
      </c>
      <c r="E136" t="s">
        <v>16</v>
      </c>
      <c r="F136" s="34" t="s">
        <v>321</v>
      </c>
      <c r="G136" s="17" t="s">
        <v>158</v>
      </c>
      <c r="H136" s="28" t="s">
        <v>79</v>
      </c>
      <c r="I136" s="28">
        <v>50</v>
      </c>
      <c r="J136" s="29">
        <v>40</v>
      </c>
      <c r="K136" s="54">
        <v>12.554549999999999</v>
      </c>
      <c r="L136" s="63">
        <f t="shared" si="8"/>
        <v>21.970462499999996</v>
      </c>
      <c r="M136" s="63">
        <f t="shared" si="9"/>
        <v>29.973988124999998</v>
      </c>
      <c r="O136" s="49"/>
      <c r="P136" s="4"/>
    </row>
    <row r="137" spans="1:17" x14ac:dyDescent="0.2">
      <c r="A137" t="s">
        <v>322</v>
      </c>
      <c r="B137" t="s">
        <v>161</v>
      </c>
      <c r="C137" t="s">
        <v>162</v>
      </c>
      <c r="D137" t="s">
        <v>323</v>
      </c>
      <c r="E137" t="s">
        <v>16</v>
      </c>
      <c r="F137" s="34" t="s">
        <v>324</v>
      </c>
      <c r="G137" s="28" t="s">
        <v>67</v>
      </c>
      <c r="H137" s="28" t="s">
        <v>165</v>
      </c>
      <c r="I137" s="28">
        <v>50</v>
      </c>
      <c r="J137" s="29">
        <v>50</v>
      </c>
      <c r="K137" s="54">
        <v>13.15485</v>
      </c>
      <c r="L137" s="63">
        <f t="shared" si="8"/>
        <v>23.0209875</v>
      </c>
      <c r="M137" s="63">
        <f t="shared" si="9"/>
        <v>31.407204374999999</v>
      </c>
      <c r="O137" s="49"/>
      <c r="P137" s="4"/>
    </row>
    <row r="138" spans="1:17" x14ac:dyDescent="0.2">
      <c r="A138" s="34" t="s">
        <v>422</v>
      </c>
      <c r="B138" s="34" t="s">
        <v>316</v>
      </c>
      <c r="C138" s="34" t="s">
        <v>162</v>
      </c>
      <c r="D138" s="34" t="s">
        <v>424</v>
      </c>
      <c r="E138" s="34" t="s">
        <v>65</v>
      </c>
      <c r="F138" s="34" t="s">
        <v>423</v>
      </c>
      <c r="G138" s="52" t="s">
        <v>67</v>
      </c>
      <c r="H138" s="52" t="s">
        <v>165</v>
      </c>
      <c r="I138" s="52">
        <v>100</v>
      </c>
      <c r="J138" s="29">
        <v>40</v>
      </c>
      <c r="K138" s="54">
        <v>16.632449999999999</v>
      </c>
      <c r="L138" s="63">
        <f t="shared" si="8"/>
        <v>29.106787499999996</v>
      </c>
      <c r="M138" s="63">
        <f t="shared" si="9"/>
        <v>39.709974374999994</v>
      </c>
      <c r="O138" s="49"/>
      <c r="P138" s="4"/>
    </row>
    <row r="139" spans="1:17" x14ac:dyDescent="0.2">
      <c r="A139" t="s">
        <v>111</v>
      </c>
      <c r="B139" t="s">
        <v>316</v>
      </c>
      <c r="C139" t="s">
        <v>162</v>
      </c>
      <c r="D139" t="s">
        <v>325</v>
      </c>
      <c r="E139" t="s">
        <v>65</v>
      </c>
      <c r="F139" s="34" t="s">
        <v>326</v>
      </c>
      <c r="G139" s="28" t="s">
        <v>284</v>
      </c>
      <c r="H139" s="28" t="s">
        <v>19</v>
      </c>
      <c r="I139" s="28">
        <v>100</v>
      </c>
      <c r="J139" s="29">
        <v>50</v>
      </c>
      <c r="K139" s="54">
        <v>16.932599999999997</v>
      </c>
      <c r="L139" s="63">
        <f t="shared" si="8"/>
        <v>29.632049999999996</v>
      </c>
      <c r="M139" s="63">
        <f t="shared" si="9"/>
        <v>40.426582499999988</v>
      </c>
      <c r="O139" s="49"/>
      <c r="P139" s="4"/>
    </row>
    <row r="140" spans="1:17" x14ac:dyDescent="0.2">
      <c r="A140" s="34" t="s">
        <v>463</v>
      </c>
      <c r="B140" s="34" t="s">
        <v>245</v>
      </c>
      <c r="C140" s="34" t="s">
        <v>162</v>
      </c>
      <c r="D140" s="34" t="s">
        <v>287</v>
      </c>
      <c r="E140" s="34" t="s">
        <v>65</v>
      </c>
      <c r="F140" s="34" t="s">
        <v>464</v>
      </c>
      <c r="G140" s="52" t="s">
        <v>465</v>
      </c>
      <c r="H140" s="52" t="s">
        <v>84</v>
      </c>
      <c r="I140" s="52">
        <v>100</v>
      </c>
      <c r="J140" s="29">
        <v>40</v>
      </c>
      <c r="K140" s="54">
        <v>16.399999999999999</v>
      </c>
      <c r="L140" s="63">
        <f t="shared" si="8"/>
        <v>28.699999999999996</v>
      </c>
      <c r="M140" s="63">
        <f t="shared" si="9"/>
        <v>39.154999999999994</v>
      </c>
      <c r="O140" s="49"/>
      <c r="P140" s="4"/>
    </row>
    <row r="141" spans="1:17" x14ac:dyDescent="0.2">
      <c r="A141" s="34" t="s">
        <v>327</v>
      </c>
      <c r="B141" s="34" t="s">
        <v>147</v>
      </c>
      <c r="C141" s="34" t="s">
        <v>162</v>
      </c>
      <c r="D141" s="34" t="s">
        <v>328</v>
      </c>
      <c r="E141" s="34" t="s">
        <v>16</v>
      </c>
      <c r="F141" s="34" t="s">
        <v>329</v>
      </c>
      <c r="G141" s="52" t="s">
        <v>260</v>
      </c>
      <c r="H141" s="52" t="s">
        <v>84</v>
      </c>
      <c r="I141" s="52">
        <v>10</v>
      </c>
      <c r="J141" s="29">
        <v>60</v>
      </c>
      <c r="K141" s="54">
        <v>18.878399999999996</v>
      </c>
      <c r="L141" s="63">
        <f t="shared" si="8"/>
        <v>33.037199999999991</v>
      </c>
      <c r="M141" s="63">
        <f t="shared" si="9"/>
        <v>45.072179999999989</v>
      </c>
      <c r="O141" s="49"/>
      <c r="P141" s="4"/>
    </row>
    <row r="142" spans="1:17" x14ac:dyDescent="0.2">
      <c r="A142" s="34" t="s">
        <v>330</v>
      </c>
      <c r="B142" s="34" t="s">
        <v>167</v>
      </c>
      <c r="C142" s="34" t="s">
        <v>162</v>
      </c>
      <c r="D142" s="34" t="s">
        <v>331</v>
      </c>
      <c r="E142" s="34" t="s">
        <v>16</v>
      </c>
      <c r="F142" s="2" t="s">
        <v>332</v>
      </c>
      <c r="G142" s="52" t="s">
        <v>67</v>
      </c>
      <c r="H142" s="52" t="s">
        <v>177</v>
      </c>
      <c r="I142" s="52">
        <v>25</v>
      </c>
      <c r="J142" s="29">
        <v>50</v>
      </c>
      <c r="K142" s="54">
        <v>16.497899999999998</v>
      </c>
      <c r="L142" s="63">
        <f t="shared" si="8"/>
        <v>28.871324999999995</v>
      </c>
      <c r="M142" s="63">
        <f t="shared" si="9"/>
        <v>39.388736249999994</v>
      </c>
      <c r="O142" s="49"/>
      <c r="P142" s="4"/>
    </row>
    <row r="143" spans="1:17" x14ac:dyDescent="0.2">
      <c r="A143" s="34" t="s">
        <v>451</v>
      </c>
      <c r="B143" s="34" t="s">
        <v>452</v>
      </c>
      <c r="C143" s="34" t="s">
        <v>162</v>
      </c>
      <c r="D143" s="34" t="s">
        <v>453</v>
      </c>
      <c r="E143" s="34" t="s">
        <v>65</v>
      </c>
      <c r="F143" s="60" t="s">
        <v>454</v>
      </c>
      <c r="G143" s="52" t="s">
        <v>144</v>
      </c>
      <c r="H143" s="52" t="s">
        <v>84</v>
      </c>
      <c r="I143" s="52">
        <v>100</v>
      </c>
      <c r="J143" s="29">
        <v>40</v>
      </c>
      <c r="K143" s="54">
        <v>18.48</v>
      </c>
      <c r="L143" s="63">
        <f t="shared" si="8"/>
        <v>32.340000000000003</v>
      </c>
      <c r="M143" s="63">
        <f t="shared" si="9"/>
        <v>44.120999999999995</v>
      </c>
      <c r="O143" s="49"/>
      <c r="P143" s="4"/>
    </row>
    <row r="144" spans="1:17" x14ac:dyDescent="0.2">
      <c r="A144" s="34" t="s">
        <v>333</v>
      </c>
      <c r="B144" s="34" t="s">
        <v>207</v>
      </c>
      <c r="C144" s="34" t="s">
        <v>162</v>
      </c>
      <c r="D144" s="34" t="s">
        <v>334</v>
      </c>
      <c r="E144" s="34" t="s">
        <v>275</v>
      </c>
      <c r="F144" s="34" t="s">
        <v>335</v>
      </c>
      <c r="G144" s="17" t="s">
        <v>158</v>
      </c>
      <c r="H144" s="52" t="s">
        <v>84</v>
      </c>
      <c r="I144" s="52">
        <v>10</v>
      </c>
      <c r="J144" s="29">
        <v>40</v>
      </c>
      <c r="K144" s="54">
        <v>11.8611</v>
      </c>
      <c r="L144" s="63">
        <f t="shared" si="8"/>
        <v>20.756925000000003</v>
      </c>
      <c r="M144" s="63">
        <f t="shared" si="9"/>
        <v>28.31837625</v>
      </c>
      <c r="O144" s="49"/>
      <c r="P144" s="4"/>
    </row>
    <row r="145" spans="1:16" x14ac:dyDescent="0.2">
      <c r="A145" s="27" t="s">
        <v>336</v>
      </c>
      <c r="B145" t="s">
        <v>316</v>
      </c>
      <c r="C145" t="s">
        <v>162</v>
      </c>
      <c r="D145" t="s">
        <v>337</v>
      </c>
      <c r="E145" t="s">
        <v>65</v>
      </c>
      <c r="F145" s="34" t="s">
        <v>338</v>
      </c>
      <c r="G145" s="28" t="s">
        <v>284</v>
      </c>
      <c r="H145" s="28" t="s">
        <v>84</v>
      </c>
      <c r="I145" s="28">
        <v>100</v>
      </c>
      <c r="J145" s="29">
        <v>50</v>
      </c>
      <c r="K145" s="54">
        <v>16.787699999999997</v>
      </c>
      <c r="L145" s="63">
        <f t="shared" si="8"/>
        <v>29.378474999999995</v>
      </c>
      <c r="M145" s="63">
        <f t="shared" si="9"/>
        <v>40.08063374999999</v>
      </c>
      <c r="O145" s="49"/>
      <c r="P145" s="4"/>
    </row>
    <row r="146" spans="1:16" x14ac:dyDescent="0.2">
      <c r="A146" s="27" t="s">
        <v>336</v>
      </c>
      <c r="B146" t="s">
        <v>245</v>
      </c>
      <c r="C146" t="s">
        <v>162</v>
      </c>
      <c r="D146" t="s">
        <v>303</v>
      </c>
      <c r="E146" t="s">
        <v>65</v>
      </c>
      <c r="F146" s="34" t="s">
        <v>338</v>
      </c>
      <c r="G146" s="28" t="s">
        <v>67</v>
      </c>
      <c r="H146" s="28" t="s">
        <v>19</v>
      </c>
      <c r="I146" s="28" t="s">
        <v>339</v>
      </c>
      <c r="J146" s="29">
        <v>50</v>
      </c>
      <c r="K146" s="54">
        <v>16.632449999999999</v>
      </c>
      <c r="L146" s="63">
        <f t="shared" si="8"/>
        <v>29.106787499999996</v>
      </c>
      <c r="M146" s="63">
        <f t="shared" si="9"/>
        <v>39.709974374999994</v>
      </c>
      <c r="O146" s="49"/>
      <c r="P146" s="4"/>
    </row>
    <row r="147" spans="1:16" x14ac:dyDescent="0.2">
      <c r="A147" t="s">
        <v>340</v>
      </c>
      <c r="B147" t="s">
        <v>173</v>
      </c>
      <c r="C147" t="s">
        <v>162</v>
      </c>
      <c r="D147" t="s">
        <v>255</v>
      </c>
      <c r="E147" t="s">
        <v>65</v>
      </c>
      <c r="F147" s="34" t="s">
        <v>341</v>
      </c>
      <c r="G147" s="17" t="s">
        <v>158</v>
      </c>
      <c r="H147" s="28" t="s">
        <v>19</v>
      </c>
      <c r="I147" s="28">
        <v>100</v>
      </c>
      <c r="J147" s="29">
        <v>50</v>
      </c>
      <c r="K147" s="54">
        <v>15.731999999999998</v>
      </c>
      <c r="L147" s="63">
        <f t="shared" ref="L147" si="11">+K147*1.75</f>
        <v>27.530999999999995</v>
      </c>
      <c r="M147" s="63">
        <f t="shared" ref="M147" si="12">+K147*1.91*1.25</f>
        <v>37.560149999999993</v>
      </c>
      <c r="O147" s="49"/>
      <c r="P147" s="4"/>
    </row>
    <row r="148" spans="1:16" x14ac:dyDescent="0.2">
      <c r="A148"/>
      <c r="B148"/>
      <c r="C148"/>
      <c r="D148"/>
      <c r="E148"/>
      <c r="F148"/>
      <c r="G148"/>
      <c r="H148"/>
      <c r="I148"/>
      <c r="K148" s="53"/>
      <c r="O148" s="49"/>
      <c r="P148" s="4"/>
    </row>
    <row r="149" spans="1:16" x14ac:dyDescent="0.2">
      <c r="A149" s="33" t="s">
        <v>441</v>
      </c>
      <c r="B149" s="33"/>
      <c r="C149" s="33"/>
      <c r="D149" s="33"/>
      <c r="E149" s="33"/>
      <c r="F149" s="33"/>
      <c r="G149" s="33"/>
      <c r="H149" s="33"/>
      <c r="I149" s="33"/>
      <c r="J149" s="33"/>
      <c r="K149" s="61"/>
      <c r="L149" s="36"/>
      <c r="M149" s="36"/>
      <c r="O149" s="49"/>
      <c r="P149" s="4"/>
    </row>
    <row r="150" spans="1:16" x14ac:dyDescent="0.2">
      <c r="A150" s="33" t="s">
        <v>342</v>
      </c>
      <c r="B150" s="33"/>
      <c r="C150" s="33"/>
      <c r="D150" s="33"/>
      <c r="E150" s="33"/>
      <c r="F150" s="33"/>
      <c r="G150" s="33"/>
      <c r="H150" s="33"/>
      <c r="I150" s="33"/>
      <c r="J150" s="33"/>
      <c r="K150" s="61"/>
      <c r="L150" s="36"/>
      <c r="M150" s="36"/>
      <c r="O150" s="49"/>
      <c r="P150" s="4"/>
    </row>
    <row r="151" spans="1:16" x14ac:dyDescent="0.2">
      <c r="A151" s="33" t="s">
        <v>440</v>
      </c>
      <c r="B151" s="33"/>
      <c r="C151" s="33"/>
      <c r="D151" s="33"/>
      <c r="E151" s="33"/>
      <c r="F151" s="33"/>
      <c r="G151" s="33"/>
      <c r="H151" s="33"/>
      <c r="I151" s="33"/>
      <c r="J151" s="33"/>
      <c r="K151" s="61"/>
      <c r="L151" s="36"/>
      <c r="M151" s="36"/>
      <c r="O151" s="49"/>
    </row>
    <row r="152" spans="1:16" s="33" customFormat="1" x14ac:dyDescent="0.2">
      <c r="K152" s="61"/>
      <c r="L152" s="36"/>
      <c r="M152" s="36"/>
      <c r="O152" s="3"/>
    </row>
    <row r="153" spans="1:16" s="33" customFormat="1" x14ac:dyDescent="0.2">
      <c r="A153" s="41" t="s">
        <v>359</v>
      </c>
      <c r="B153" s="20"/>
      <c r="C153" s="20"/>
      <c r="D153" s="20"/>
      <c r="E153" s="20"/>
      <c r="F153" s="20"/>
      <c r="G153" s="21"/>
      <c r="H153" s="22"/>
      <c r="I153" s="22"/>
      <c r="J153" s="22"/>
      <c r="K153" s="57"/>
      <c r="L153" s="22"/>
      <c r="M153" s="22"/>
      <c r="O153" s="3"/>
    </row>
    <row r="154" spans="1:16" s="33" customFormat="1" ht="13.5" thickBot="1" x14ac:dyDescent="0.25">
      <c r="A154" s="14" t="s">
        <v>2</v>
      </c>
      <c r="B154" s="14" t="s">
        <v>3</v>
      </c>
      <c r="C154" s="14" t="s">
        <v>4</v>
      </c>
      <c r="D154" s="14" t="s">
        <v>5</v>
      </c>
      <c r="E154" s="14" t="s">
        <v>6</v>
      </c>
      <c r="F154" s="14" t="s">
        <v>7</v>
      </c>
      <c r="G154" s="14" t="s">
        <v>8</v>
      </c>
      <c r="H154" s="14" t="s">
        <v>9</v>
      </c>
      <c r="I154" s="14" t="s">
        <v>10</v>
      </c>
      <c r="J154" s="14" t="s">
        <v>11</v>
      </c>
      <c r="K154" s="55" t="s">
        <v>420</v>
      </c>
      <c r="L154" s="15" t="s">
        <v>413</v>
      </c>
      <c r="M154" s="15" t="s">
        <v>12</v>
      </c>
      <c r="O154" s="3"/>
    </row>
    <row r="155" spans="1:16" s="33" customFormat="1" ht="12.75" customHeight="1" x14ac:dyDescent="0.2">
      <c r="A155" s="43" t="s">
        <v>360</v>
      </c>
      <c r="B155" s="67" t="s">
        <v>432</v>
      </c>
      <c r="C155" s="43" t="s">
        <v>374</v>
      </c>
      <c r="D155" s="43" t="s">
        <v>375</v>
      </c>
      <c r="E155" s="43" t="s">
        <v>376</v>
      </c>
      <c r="F155" s="43" t="s">
        <v>367</v>
      </c>
      <c r="G155" s="42" t="s">
        <v>377</v>
      </c>
      <c r="H155" s="66" t="s">
        <v>444</v>
      </c>
      <c r="I155" s="42">
        <v>200</v>
      </c>
      <c r="J155" s="66" t="s">
        <v>430</v>
      </c>
      <c r="K155" s="54">
        <v>12.854699999999999</v>
      </c>
      <c r="L155" s="63">
        <f t="shared" ref="L155:L161" si="13">+K155*1.75</f>
        <v>22.495725</v>
      </c>
      <c r="M155" s="63">
        <f t="shared" ref="M155:M161" si="14">+K155*1.91*1.25</f>
        <v>30.690596249999995</v>
      </c>
      <c r="O155" s="3"/>
    </row>
    <row r="156" spans="1:16" s="33" customFormat="1" x14ac:dyDescent="0.2">
      <c r="A156" s="43" t="s">
        <v>361</v>
      </c>
      <c r="B156" s="67" t="s">
        <v>432</v>
      </c>
      <c r="C156" s="43" t="s">
        <v>374</v>
      </c>
      <c r="D156" s="43" t="s">
        <v>375</v>
      </c>
      <c r="E156" s="43" t="s">
        <v>376</v>
      </c>
      <c r="F156" s="43" t="s">
        <v>368</v>
      </c>
      <c r="G156" s="42" t="s">
        <v>377</v>
      </c>
      <c r="H156" s="66" t="s">
        <v>444</v>
      </c>
      <c r="I156" s="42">
        <v>200</v>
      </c>
      <c r="J156" s="66" t="s">
        <v>430</v>
      </c>
      <c r="K156" s="54">
        <v>12.854699999999999</v>
      </c>
      <c r="L156" s="63">
        <f t="shared" si="13"/>
        <v>22.495725</v>
      </c>
      <c r="M156" s="63">
        <f t="shared" si="14"/>
        <v>30.690596249999995</v>
      </c>
      <c r="O156" s="3"/>
    </row>
    <row r="157" spans="1:16" s="33" customFormat="1" x14ac:dyDescent="0.2">
      <c r="A157" s="43" t="s">
        <v>362</v>
      </c>
      <c r="B157" s="67" t="s">
        <v>432</v>
      </c>
      <c r="C157" s="43" t="s">
        <v>374</v>
      </c>
      <c r="D157" s="43" t="s">
        <v>375</v>
      </c>
      <c r="E157" s="43" t="s">
        <v>376</v>
      </c>
      <c r="F157" s="43" t="s">
        <v>369</v>
      </c>
      <c r="G157" s="42" t="s">
        <v>377</v>
      </c>
      <c r="H157" s="66" t="s">
        <v>444</v>
      </c>
      <c r="I157" s="42">
        <v>200</v>
      </c>
      <c r="J157" s="66" t="s">
        <v>430</v>
      </c>
      <c r="K157" s="54">
        <v>12.854699999999999</v>
      </c>
      <c r="L157" s="63">
        <f t="shared" si="13"/>
        <v>22.495725</v>
      </c>
      <c r="M157" s="63">
        <f t="shared" si="14"/>
        <v>30.690596249999995</v>
      </c>
      <c r="O157" s="3"/>
    </row>
    <row r="158" spans="1:16" s="33" customFormat="1" x14ac:dyDescent="0.2">
      <c r="A158" s="43" t="s">
        <v>363</v>
      </c>
      <c r="B158" s="67" t="s">
        <v>432</v>
      </c>
      <c r="C158" s="43" t="s">
        <v>374</v>
      </c>
      <c r="D158" s="43" t="s">
        <v>375</v>
      </c>
      <c r="E158" s="43" t="s">
        <v>376</v>
      </c>
      <c r="F158" s="43" t="s">
        <v>370</v>
      </c>
      <c r="G158" s="42" t="s">
        <v>377</v>
      </c>
      <c r="H158" s="66" t="s">
        <v>444</v>
      </c>
      <c r="I158" s="42">
        <v>200</v>
      </c>
      <c r="J158" s="66" t="s">
        <v>430</v>
      </c>
      <c r="K158" s="54">
        <v>12.854699999999999</v>
      </c>
      <c r="L158" s="63">
        <f t="shared" si="13"/>
        <v>22.495725</v>
      </c>
      <c r="M158" s="63">
        <f t="shared" si="14"/>
        <v>30.690596249999995</v>
      </c>
      <c r="O158" s="3"/>
    </row>
    <row r="159" spans="1:16" s="33" customFormat="1" x14ac:dyDescent="0.2">
      <c r="A159" s="43" t="s">
        <v>364</v>
      </c>
      <c r="B159" s="67" t="s">
        <v>432</v>
      </c>
      <c r="C159" s="43" t="s">
        <v>374</v>
      </c>
      <c r="D159" s="43" t="s">
        <v>375</v>
      </c>
      <c r="E159" s="43" t="s">
        <v>376</v>
      </c>
      <c r="F159" s="43" t="s">
        <v>371</v>
      </c>
      <c r="G159" s="42" t="s">
        <v>377</v>
      </c>
      <c r="H159" s="66" t="s">
        <v>444</v>
      </c>
      <c r="I159" s="42">
        <v>200</v>
      </c>
      <c r="J159" s="66" t="s">
        <v>430</v>
      </c>
      <c r="K159" s="54">
        <v>12.854699999999999</v>
      </c>
      <c r="L159" s="63">
        <f t="shared" si="13"/>
        <v>22.495725</v>
      </c>
      <c r="M159" s="63">
        <f t="shared" si="14"/>
        <v>30.690596249999995</v>
      </c>
      <c r="O159" s="3"/>
    </row>
    <row r="160" spans="1:16" s="33" customFormat="1" x14ac:dyDescent="0.2">
      <c r="A160" s="43" t="s">
        <v>365</v>
      </c>
      <c r="B160" s="67" t="s">
        <v>432</v>
      </c>
      <c r="C160" s="43" t="s">
        <v>374</v>
      </c>
      <c r="D160" s="43" t="s">
        <v>375</v>
      </c>
      <c r="E160" s="43" t="s">
        <v>376</v>
      </c>
      <c r="F160" s="43" t="s">
        <v>372</v>
      </c>
      <c r="G160" s="42" t="s">
        <v>377</v>
      </c>
      <c r="H160" s="66" t="s">
        <v>444</v>
      </c>
      <c r="I160" s="42">
        <v>200</v>
      </c>
      <c r="J160" s="66" t="s">
        <v>430</v>
      </c>
      <c r="K160" s="54">
        <v>12.854699999999999</v>
      </c>
      <c r="L160" s="63">
        <f t="shared" si="13"/>
        <v>22.495725</v>
      </c>
      <c r="M160" s="63">
        <f t="shared" si="14"/>
        <v>30.690596249999995</v>
      </c>
      <c r="O160" s="3"/>
    </row>
    <row r="161" spans="1:15" s="33" customFormat="1" x14ac:dyDescent="0.2">
      <c r="A161" s="43" t="s">
        <v>366</v>
      </c>
      <c r="B161" s="67" t="s">
        <v>432</v>
      </c>
      <c r="C161" s="43" t="s">
        <v>374</v>
      </c>
      <c r="D161" s="43" t="s">
        <v>375</v>
      </c>
      <c r="E161" s="43" t="s">
        <v>376</v>
      </c>
      <c r="F161" s="43" t="s">
        <v>373</v>
      </c>
      <c r="G161" s="42" t="s">
        <v>377</v>
      </c>
      <c r="H161" s="66" t="s">
        <v>444</v>
      </c>
      <c r="I161" s="42">
        <v>200</v>
      </c>
      <c r="J161" s="66" t="s">
        <v>430</v>
      </c>
      <c r="K161" s="54">
        <v>12.854699999999999</v>
      </c>
      <c r="L161" s="63">
        <f t="shared" si="13"/>
        <v>22.495725</v>
      </c>
      <c r="M161" s="63">
        <f t="shared" si="14"/>
        <v>30.690596249999995</v>
      </c>
      <c r="O161" s="3"/>
    </row>
    <row r="162" spans="1:15" s="33" customFormat="1" x14ac:dyDescent="0.2">
      <c r="K162" s="61"/>
      <c r="L162" s="36"/>
      <c r="M162" s="36"/>
      <c r="O162" s="3"/>
    </row>
    <row r="163" spans="1:15" s="33" customFormat="1" x14ac:dyDescent="0.2">
      <c r="A163" s="67" t="s">
        <v>446</v>
      </c>
      <c r="K163" s="61"/>
      <c r="L163" s="36"/>
      <c r="M163" s="36"/>
      <c r="O163" s="3"/>
    </row>
    <row r="164" spans="1:15" s="33" customFormat="1" x14ac:dyDescent="0.2">
      <c r="A164" s="44"/>
      <c r="K164" s="61"/>
      <c r="L164" s="36"/>
      <c r="M164" s="36"/>
      <c r="O164" s="3"/>
    </row>
    <row r="165" spans="1:15" s="33" customFormat="1" ht="13.5" thickBot="1" x14ac:dyDescent="0.25">
      <c r="A165" s="14" t="s">
        <v>2</v>
      </c>
      <c r="B165" s="14" t="s">
        <v>3</v>
      </c>
      <c r="C165" s="14" t="s">
        <v>4</v>
      </c>
      <c r="D165" s="14" t="s">
        <v>5</v>
      </c>
      <c r="E165" s="14" t="s">
        <v>6</v>
      </c>
      <c r="F165" s="14" t="s">
        <v>7</v>
      </c>
      <c r="G165" s="14" t="s">
        <v>8</v>
      </c>
      <c r="H165" s="14" t="s">
        <v>9</v>
      </c>
      <c r="I165" s="14" t="s">
        <v>10</v>
      </c>
      <c r="J165" s="14" t="s">
        <v>11</v>
      </c>
      <c r="K165" s="55" t="s">
        <v>420</v>
      </c>
      <c r="L165" s="15" t="s">
        <v>413</v>
      </c>
      <c r="M165" s="15" t="s">
        <v>12</v>
      </c>
      <c r="O165" s="3"/>
    </row>
    <row r="166" spans="1:15" s="33" customFormat="1" x14ac:dyDescent="0.2">
      <c r="A166" s="46" t="s">
        <v>378</v>
      </c>
      <c r="B166" s="67" t="s">
        <v>432</v>
      </c>
      <c r="C166" s="46" t="s">
        <v>374</v>
      </c>
      <c r="D166" s="46" t="s">
        <v>375</v>
      </c>
      <c r="E166" s="46" t="s">
        <v>376</v>
      </c>
      <c r="F166" s="46" t="s">
        <v>383</v>
      </c>
      <c r="G166" s="45" t="s">
        <v>377</v>
      </c>
      <c r="H166" s="66" t="s">
        <v>444</v>
      </c>
      <c r="I166" s="45">
        <v>200</v>
      </c>
      <c r="J166" s="66" t="s">
        <v>430</v>
      </c>
      <c r="K166" s="54">
        <v>18.216000000000001</v>
      </c>
      <c r="L166" s="63">
        <f t="shared" ref="L166:L170" si="15">+K166*1.75</f>
        <v>31.878</v>
      </c>
      <c r="M166" s="63">
        <f t="shared" ref="M166:M170" si="16">+K166*1.91*1.25</f>
        <v>43.490700000000004</v>
      </c>
      <c r="O166" s="3"/>
    </row>
    <row r="167" spans="1:15" s="33" customFormat="1" x14ac:dyDescent="0.2">
      <c r="A167" s="46" t="s">
        <v>379</v>
      </c>
      <c r="B167" s="67" t="s">
        <v>432</v>
      </c>
      <c r="C167" s="46" t="s">
        <v>374</v>
      </c>
      <c r="D167" s="46" t="s">
        <v>375</v>
      </c>
      <c r="E167" s="46" t="s">
        <v>376</v>
      </c>
      <c r="F167" s="46" t="s">
        <v>384</v>
      </c>
      <c r="G167" s="45" t="s">
        <v>377</v>
      </c>
      <c r="H167" s="66" t="s">
        <v>444</v>
      </c>
      <c r="I167" s="45">
        <v>200</v>
      </c>
      <c r="J167" s="66" t="s">
        <v>430</v>
      </c>
      <c r="K167" s="54">
        <v>18.216000000000001</v>
      </c>
      <c r="L167" s="63">
        <f t="shared" si="15"/>
        <v>31.878</v>
      </c>
      <c r="M167" s="63">
        <f t="shared" si="16"/>
        <v>43.490700000000004</v>
      </c>
      <c r="O167" s="3"/>
    </row>
    <row r="168" spans="1:15" s="33" customFormat="1" x14ac:dyDescent="0.2">
      <c r="A168" s="46" t="s">
        <v>380</v>
      </c>
      <c r="B168" s="67" t="s">
        <v>432</v>
      </c>
      <c r="C168" s="46" t="s">
        <v>374</v>
      </c>
      <c r="D168" s="46" t="s">
        <v>375</v>
      </c>
      <c r="E168" s="46" t="s">
        <v>376</v>
      </c>
      <c r="F168" s="46" t="s">
        <v>385</v>
      </c>
      <c r="G168" s="45" t="s">
        <v>377</v>
      </c>
      <c r="H168" s="66" t="s">
        <v>444</v>
      </c>
      <c r="I168" s="45">
        <v>200</v>
      </c>
      <c r="J168" s="66" t="s">
        <v>430</v>
      </c>
      <c r="K168" s="54">
        <v>18.216000000000001</v>
      </c>
      <c r="L168" s="63">
        <f t="shared" si="15"/>
        <v>31.878</v>
      </c>
      <c r="M168" s="63">
        <f t="shared" si="16"/>
        <v>43.490700000000004</v>
      </c>
      <c r="O168" s="3"/>
    </row>
    <row r="169" spans="1:15" s="33" customFormat="1" x14ac:dyDescent="0.2">
      <c r="A169" s="46" t="s">
        <v>381</v>
      </c>
      <c r="B169" s="67" t="s">
        <v>432</v>
      </c>
      <c r="C169" s="46" t="s">
        <v>374</v>
      </c>
      <c r="D169" s="46" t="s">
        <v>375</v>
      </c>
      <c r="E169" s="46" t="s">
        <v>376</v>
      </c>
      <c r="F169" s="46" t="s">
        <v>386</v>
      </c>
      <c r="G169" s="45" t="s">
        <v>377</v>
      </c>
      <c r="H169" s="66" t="s">
        <v>444</v>
      </c>
      <c r="I169" s="45">
        <v>200</v>
      </c>
      <c r="J169" s="66" t="s">
        <v>430</v>
      </c>
      <c r="K169" s="54">
        <v>18.216000000000001</v>
      </c>
      <c r="L169" s="63">
        <f t="shared" si="15"/>
        <v>31.878</v>
      </c>
      <c r="M169" s="63">
        <f t="shared" si="16"/>
        <v>43.490700000000004</v>
      </c>
      <c r="O169" s="3"/>
    </row>
    <row r="170" spans="1:15" s="33" customFormat="1" x14ac:dyDescent="0.2">
      <c r="A170" s="46" t="s">
        <v>382</v>
      </c>
      <c r="B170" s="67" t="s">
        <v>432</v>
      </c>
      <c r="C170" s="46" t="s">
        <v>374</v>
      </c>
      <c r="D170" s="46" t="s">
        <v>375</v>
      </c>
      <c r="E170" s="46" t="s">
        <v>376</v>
      </c>
      <c r="F170" s="46" t="s">
        <v>387</v>
      </c>
      <c r="G170" s="45" t="s">
        <v>377</v>
      </c>
      <c r="H170" s="66" t="s">
        <v>444</v>
      </c>
      <c r="I170" s="45">
        <v>200</v>
      </c>
      <c r="J170" s="66" t="s">
        <v>430</v>
      </c>
      <c r="K170" s="54">
        <v>18.216000000000001</v>
      </c>
      <c r="L170" s="63">
        <f t="shared" si="15"/>
        <v>31.878</v>
      </c>
      <c r="M170" s="63">
        <f t="shared" si="16"/>
        <v>43.490700000000004</v>
      </c>
      <c r="O170" s="3"/>
    </row>
    <row r="171" spans="1:15" s="60" customFormat="1" x14ac:dyDescent="0.2">
      <c r="A171" s="67" t="s">
        <v>442</v>
      </c>
      <c r="B171" s="67" t="s">
        <v>432</v>
      </c>
      <c r="C171" s="46" t="s">
        <v>374</v>
      </c>
      <c r="D171" s="46" t="s">
        <v>375</v>
      </c>
      <c r="E171" s="46" t="s">
        <v>376</v>
      </c>
      <c r="F171" s="67" t="s">
        <v>443</v>
      </c>
      <c r="G171" s="45" t="s">
        <v>377</v>
      </c>
      <c r="H171" s="66" t="s">
        <v>444</v>
      </c>
      <c r="I171" s="45">
        <v>200</v>
      </c>
      <c r="J171" s="66" t="s">
        <v>430</v>
      </c>
      <c r="K171" s="54">
        <v>18.216000000000001</v>
      </c>
      <c r="L171" s="63">
        <f t="shared" ref="L171" si="17">+K171*1.75</f>
        <v>31.878</v>
      </c>
      <c r="M171" s="63">
        <f t="shared" ref="M171" si="18">+K171*1.91*1.25</f>
        <v>43.490700000000004</v>
      </c>
      <c r="O171" s="54"/>
    </row>
    <row r="172" spans="1:15" s="33" customFormat="1" x14ac:dyDescent="0.2">
      <c r="K172" s="35"/>
      <c r="L172" s="36"/>
      <c r="M172" s="36"/>
      <c r="O172" s="3"/>
    </row>
    <row r="173" spans="1:15" s="33" customFormat="1" x14ac:dyDescent="0.2">
      <c r="A173" s="39" t="s">
        <v>437</v>
      </c>
      <c r="B173" s="40"/>
      <c r="C173" s="40"/>
      <c r="D173" s="40"/>
      <c r="E173" s="40"/>
      <c r="F173" s="40"/>
      <c r="G173" s="37"/>
      <c r="H173" s="37"/>
      <c r="I173" s="37"/>
      <c r="J173" s="37"/>
      <c r="K173" s="38"/>
      <c r="L173" s="38"/>
      <c r="M173" s="38"/>
      <c r="O173" s="3"/>
    </row>
    <row r="174" spans="1:15" s="33" customFormat="1" x14ac:dyDescent="0.2">
      <c r="A174" s="40" t="s">
        <v>473</v>
      </c>
      <c r="B174" s="40"/>
      <c r="C174" s="40"/>
      <c r="D174" s="40"/>
      <c r="E174" s="40"/>
      <c r="F174" s="40"/>
      <c r="G174" s="37"/>
      <c r="H174" s="37"/>
      <c r="I174" s="37"/>
      <c r="J174" s="37"/>
      <c r="K174" s="38"/>
      <c r="L174" s="38"/>
      <c r="M174" s="38"/>
      <c r="O174" s="3"/>
    </row>
    <row r="175" spans="1:15" s="33" customFormat="1" x14ac:dyDescent="0.2">
      <c r="A175" s="40" t="s">
        <v>438</v>
      </c>
      <c r="B175" s="40"/>
      <c r="C175" s="40"/>
      <c r="D175" s="40"/>
      <c r="E175" s="40"/>
      <c r="F175" s="40"/>
      <c r="G175" s="37"/>
      <c r="H175" s="37"/>
      <c r="I175" s="37"/>
      <c r="J175" s="37"/>
      <c r="K175" s="38"/>
      <c r="L175" s="38"/>
      <c r="M175" s="38"/>
      <c r="O175" s="32"/>
    </row>
    <row r="176" spans="1:15" s="33" customFormat="1" x14ac:dyDescent="0.2">
      <c r="A176" s="40" t="s">
        <v>343</v>
      </c>
      <c r="B176" s="40"/>
      <c r="C176" s="40"/>
      <c r="D176" s="40"/>
      <c r="E176" s="40"/>
      <c r="F176" s="40"/>
      <c r="G176" s="37"/>
      <c r="H176" s="37"/>
      <c r="I176" s="37"/>
      <c r="J176" s="37"/>
      <c r="K176" s="38"/>
      <c r="L176" s="38"/>
      <c r="M176" s="38"/>
      <c r="O176" s="32"/>
    </row>
    <row r="177" spans="1:15" s="33" customFormat="1" x14ac:dyDescent="0.2">
      <c r="A177" s="40" t="s">
        <v>344</v>
      </c>
      <c r="B177" s="40"/>
      <c r="C177" s="40"/>
      <c r="D177" s="40"/>
      <c r="E177" s="40"/>
      <c r="F177" s="40"/>
      <c r="G177" s="37"/>
      <c r="H177" s="37"/>
      <c r="I177" s="37"/>
      <c r="J177" s="37"/>
      <c r="K177" s="38"/>
      <c r="L177" s="38"/>
      <c r="M177" s="38"/>
      <c r="O177" s="32"/>
    </row>
    <row r="178" spans="1:15" s="33" customFormat="1" x14ac:dyDescent="0.2">
      <c r="A178" s="40"/>
      <c r="B178" s="40"/>
      <c r="C178" s="40"/>
      <c r="D178" s="40"/>
      <c r="E178" s="40"/>
      <c r="F178" s="40"/>
      <c r="G178" s="37"/>
      <c r="H178" s="37"/>
      <c r="I178" s="37"/>
      <c r="J178" s="37"/>
      <c r="K178" s="38"/>
      <c r="L178" s="38"/>
      <c r="M178" s="38"/>
      <c r="O178" s="32"/>
    </row>
    <row r="179" spans="1:15" s="33" customFormat="1" x14ac:dyDescent="0.2">
      <c r="A179" s="39" t="s">
        <v>345</v>
      </c>
      <c r="B179" s="40"/>
      <c r="C179" s="40"/>
      <c r="D179" s="40"/>
      <c r="E179" s="40"/>
      <c r="F179" s="40"/>
      <c r="G179" s="37"/>
      <c r="H179" s="37"/>
      <c r="I179" s="37"/>
      <c r="J179" s="37"/>
      <c r="K179" s="38"/>
      <c r="L179" s="38"/>
      <c r="M179" s="38"/>
      <c r="O179" s="32"/>
    </row>
    <row r="180" spans="1:15" s="33" customFormat="1" x14ac:dyDescent="0.2">
      <c r="A180" s="40" t="s">
        <v>346</v>
      </c>
      <c r="B180" s="40"/>
      <c r="C180" s="40"/>
      <c r="D180" s="40"/>
      <c r="E180" s="40"/>
      <c r="F180" s="40"/>
      <c r="K180" s="35"/>
      <c r="L180" s="36"/>
      <c r="M180" s="36"/>
      <c r="O180" s="32"/>
    </row>
    <row r="181" spans="1:15" s="33" customFormat="1" x14ac:dyDescent="0.2">
      <c r="A181" s="40"/>
      <c r="B181" s="40"/>
      <c r="C181" s="40"/>
      <c r="D181" s="40"/>
      <c r="E181" s="40"/>
      <c r="F181" s="40"/>
      <c r="K181" s="35"/>
      <c r="L181" s="36"/>
      <c r="M181" s="36"/>
      <c r="O181" s="32"/>
    </row>
    <row r="182" spans="1:15" s="33" customFormat="1" x14ac:dyDescent="0.2">
      <c r="A182" s="1"/>
      <c r="B182" s="1"/>
      <c r="C182" s="1"/>
      <c r="D182" s="1"/>
      <c r="E182" s="1"/>
      <c r="F182" s="1"/>
      <c r="G182" s="2"/>
      <c r="H182" s="2"/>
      <c r="I182" s="2"/>
      <c r="J182" s="2"/>
      <c r="K182" s="3"/>
      <c r="L182" s="4"/>
      <c r="M182" s="4"/>
      <c r="O182" s="32"/>
    </row>
    <row r="183" spans="1:15" s="33" customFormat="1" x14ac:dyDescent="0.2">
      <c r="A183" s="1"/>
      <c r="B183" s="1"/>
      <c r="C183" s="1"/>
      <c r="D183" s="1"/>
      <c r="E183" s="1"/>
      <c r="F183" s="1"/>
      <c r="G183" s="2"/>
      <c r="H183" s="2"/>
      <c r="I183" s="2"/>
      <c r="J183" s="2"/>
      <c r="K183" s="3"/>
      <c r="L183" s="4"/>
      <c r="M183" s="4"/>
      <c r="O183" s="32"/>
    </row>
    <row r="184" spans="1:15" s="33" customFormat="1" x14ac:dyDescent="0.2">
      <c r="A184" s="1"/>
      <c r="B184" s="1"/>
      <c r="C184" s="1"/>
      <c r="D184" s="1"/>
      <c r="E184" s="1"/>
      <c r="F184" s="1"/>
      <c r="G184" s="2"/>
      <c r="H184" s="2"/>
      <c r="I184" s="2"/>
      <c r="J184" s="2"/>
      <c r="K184" s="3"/>
      <c r="L184" s="4"/>
      <c r="M184" s="4"/>
      <c r="O184" s="32"/>
    </row>
  </sheetData>
  <sheetProtection algorithmName="SHA-512" hashValue="THDrZhBwT12EjJogeNONjnkO+/Tau/KyHJeMaTOWesa4jg3ryv/Km8VdnCtAaATGYsTc0G4sSo0e3XxaOMMacQ==" saltValue="4Zg8fWY0jeB9ejG0ZvhHeA==" spinCount="100000" sheet="1" objects="1" scenarios="1"/>
  <protectedRanges>
    <protectedRange sqref="L4" name="Entry"/>
  </protectedRanges>
  <pageMargins left="0.5" right="0.25" top="0.5" bottom="0.5" header="0.5" footer="0.5"/>
  <pageSetup scale="55" fitToHeight="0" orientation="landscape" r:id="rId1"/>
  <headerFooter alignWithMargins="0"/>
  <rowBreaks count="1" manualBreakCount="1">
    <brk id="5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ETC YR61</vt:lpstr>
      <vt:lpstr>'ETC YR61'!Print_Titles</vt:lpstr>
    </vt:vector>
  </TitlesOfParts>
  <Company>OHSU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 Conner</dc:creator>
  <cp:lastModifiedBy>Ashley Smetana</cp:lastModifiedBy>
  <cp:lastPrinted>2018-03-23T18:43:05Z</cp:lastPrinted>
  <dcterms:created xsi:type="dcterms:W3CDTF">2015-07-16T16:33:20Z</dcterms:created>
  <dcterms:modified xsi:type="dcterms:W3CDTF">2020-11-19T00:42:30Z</dcterms:modified>
</cp:coreProperties>
</file>