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ST\ONPRC\Admin\ONPRC BusOff Admin\RATES\Current Core and Other Rates\Yr-60\"/>
    </mc:Choice>
  </mc:AlternateContent>
  <bookViews>
    <workbookView xWindow="480" yWindow="90" windowWidth="19440" windowHeight="11865"/>
  </bookViews>
  <sheets>
    <sheet name="Virology YR60" sheetId="1" r:id="rId1"/>
  </sheets>
  <definedNames>
    <definedName name="_xlnm.Print_Area" localSheetId="0">'Virology YR60'!$A$1:$H$123</definedName>
    <definedName name="_xlnm.Print_Titles" localSheetId="0">'Virology YR60'!$1:$10</definedName>
  </definedNames>
  <calcPr calcId="152511"/>
</workbook>
</file>

<file path=xl/calcChain.xml><?xml version="1.0" encoding="utf-8"?>
<calcChain xmlns="http://schemas.openxmlformats.org/spreadsheetml/2006/main">
  <c r="G65" i="1" l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H62" i="1" l="1"/>
  <c r="G62" i="1"/>
  <c r="H61" i="1"/>
  <c r="G61" i="1"/>
  <c r="H60" i="1"/>
  <c r="G60" i="1"/>
  <c r="H23" i="1"/>
  <c r="G23" i="1"/>
  <c r="H22" i="1"/>
  <c r="G22" i="1"/>
  <c r="H21" i="1"/>
  <c r="G21" i="1"/>
  <c r="H41" i="1" l="1"/>
  <c r="G41" i="1"/>
  <c r="H123" i="1" l="1"/>
  <c r="H117" i="1"/>
  <c r="H116" i="1"/>
  <c r="H115" i="1"/>
  <c r="H114" i="1"/>
  <c r="H113" i="1"/>
  <c r="H112" i="1"/>
  <c r="H108" i="1"/>
  <c r="H107" i="1"/>
  <c r="H98" i="1"/>
  <c r="H97" i="1"/>
  <c r="H94" i="1"/>
  <c r="H92" i="1"/>
  <c r="H91" i="1"/>
  <c r="H90" i="1"/>
  <c r="H89" i="1"/>
  <c r="H88" i="1"/>
  <c r="H87" i="1"/>
  <c r="H86" i="1"/>
  <c r="H85" i="1"/>
  <c r="H84" i="1"/>
  <c r="H83" i="1"/>
  <c r="H56" i="1"/>
  <c r="H55" i="1"/>
  <c r="H54" i="1"/>
  <c r="H53" i="1"/>
  <c r="H52" i="1"/>
  <c r="H50" i="1"/>
  <c r="H49" i="1"/>
  <c r="H48" i="1"/>
  <c r="H47" i="1"/>
  <c r="H46" i="1"/>
  <c r="H45" i="1"/>
  <c r="H44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18" i="1"/>
  <c r="H17" i="1"/>
  <c r="H16" i="1"/>
  <c r="H15" i="1"/>
  <c r="H14" i="1"/>
  <c r="H13" i="1"/>
  <c r="H12" i="1"/>
  <c r="G123" i="1"/>
  <c r="G117" i="1"/>
  <c r="G116" i="1"/>
  <c r="G115" i="1"/>
  <c r="G114" i="1"/>
  <c r="G113" i="1"/>
  <c r="G112" i="1"/>
  <c r="G108" i="1"/>
  <c r="G107" i="1"/>
  <c r="G98" i="1"/>
  <c r="G97" i="1"/>
  <c r="G94" i="1"/>
  <c r="G92" i="1"/>
  <c r="G91" i="1"/>
  <c r="G90" i="1"/>
  <c r="G89" i="1"/>
  <c r="G88" i="1"/>
  <c r="G87" i="1"/>
  <c r="G86" i="1"/>
  <c r="G85" i="1"/>
  <c r="G84" i="1"/>
  <c r="G83" i="1"/>
  <c r="G56" i="1"/>
  <c r="G55" i="1"/>
  <c r="G54" i="1"/>
  <c r="G53" i="1"/>
  <c r="G52" i="1"/>
  <c r="G50" i="1"/>
  <c r="G49" i="1"/>
  <c r="G48" i="1"/>
  <c r="G47" i="1"/>
  <c r="G46" i="1"/>
  <c r="G45" i="1"/>
  <c r="G44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<sst xmlns="http://schemas.openxmlformats.org/spreadsheetml/2006/main" count="384" uniqueCount="228">
  <si>
    <t>B-Rate=</t>
  </si>
  <si>
    <t>Service</t>
  </si>
  <si>
    <t>Comments</t>
  </si>
  <si>
    <t>Unit</t>
  </si>
  <si>
    <t>Item Code</t>
  </si>
  <si>
    <t>Adeno-Associated Virus (AAV):</t>
  </si>
  <si>
    <t>Yields are not guaranteed and vary between individual preps</t>
  </si>
  <si>
    <t>Lot</t>
  </si>
  <si>
    <t>AVMPS</t>
  </si>
  <si>
    <t>AVLPS</t>
  </si>
  <si>
    <t>AVMIN</t>
  </si>
  <si>
    <t xml:space="preserve">AAV VECTOR, PER MICROLITER (i.e. individual aliquot requests from existing virus preparations stocked at the MVSC)  </t>
  </si>
  <si>
    <t>MicroLiter</t>
  </si>
  <si>
    <t>AVPS</t>
  </si>
  <si>
    <t>AAV NEUTRALIZING ANTIBODY TITER ASSAY (full serum dilution series for neutralizing antibody titer determination)</t>
  </si>
  <si>
    <t>Sample</t>
  </si>
  <si>
    <t>AVNET</t>
  </si>
  <si>
    <t>AAV NEUTRALIZING ANTIBODY SCREEN (limited serum dilution testing for neutralizing antibody screening)</t>
  </si>
  <si>
    <t>AVNES</t>
  </si>
  <si>
    <t>AAV ITR PLASMID GROWTH AND ENDO-FREE MEGA PREP (incl. ITR verification by restriction enzyme digest)</t>
  </si>
  <si>
    <t>AVPME</t>
  </si>
  <si>
    <t>AAV INFECTIOUS TITER</t>
  </si>
  <si>
    <t>AVIUT</t>
  </si>
  <si>
    <t>Quote</t>
  </si>
  <si>
    <t>AAV Endotoxin Test</t>
  </si>
  <si>
    <t>AVENT</t>
  </si>
  <si>
    <t>Adenovirus (AD):</t>
  </si>
  <si>
    <t>Ad pENTR/D-TOPO plasmid and reagents, per reaction</t>
  </si>
  <si>
    <t>Reaction</t>
  </si>
  <si>
    <t>ADTOP</t>
  </si>
  <si>
    <t>Ad GATEWAY ENTR TO DEST VECTOR RECOMBINATION</t>
  </si>
  <si>
    <t>ADGED</t>
  </si>
  <si>
    <r>
      <t>ADENOVIRUS VECTOR HIGH-PURITY LARGE-SCALE PRODUCTION FROM TRANSFECTION (6,000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 xml:space="preserve"> particles estimated yield; cesium chloride purified stock suitable for in vivo experiments, incl. transfection, seed stock generation, physical and infectious particle titration)</t>
    </r>
  </si>
  <si>
    <t>ADHPL</t>
  </si>
  <si>
    <r>
      <t>ADENOVIRUS VECTOR HIGH-PURITY MEDIUM-SCALE PRODUCTION FROM TRANSFECTION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yield; cesium chloride purified stock suitable for in vivo experiments, incl. transfection, passaging, seed stock generation, production, double cesium chloride purification, physical and infectious particle titration)</t>
    </r>
  </si>
  <si>
    <t>ADHPM</t>
  </si>
  <si>
    <r>
      <t>ADENOVIRUS VECTOR MEDIUM-PURITY MEDIUM-SCALE PRODUCTION FROM TRANSFECTION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sorbitol-cushion purified stock suitable for in vitro experiments, incl. transfection, passaging, seed stock generation, production, sorbitol cushion purification, infectious particle titration)</t>
    </r>
  </si>
  <si>
    <t>ADMPM</t>
  </si>
  <si>
    <t>ADENOVIRUS VECTOR LOW PURITY SEED-STOCK PRODUCTION FROM TRANSFECTION (Crude Lysate made by transfection, passaging and expansion, suitable for production or some in vitro applications; titration not included)</t>
  </si>
  <si>
    <t>ADLPT</t>
  </si>
  <si>
    <t>ADENOVIRUS VECTOR LOW PURITY SEED-STOCK PRODUCTION FROM LYSATE (Crude Lysate made by passaging existing virus lysate, suitable for production or some in vitro applications; titration not included)</t>
  </si>
  <si>
    <t>ADLPL</t>
  </si>
  <si>
    <r>
      <t>ADENOVIRUS VECTOR HIGH PURITY LARGE-SCALE RE-PRODUCTION (from existing seed stock; 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cesium chloride purified stock suitable for in vivo experiments, incl. production, double cesium chloride purifcation, physical and infectious particle titration)</t>
    </r>
  </si>
  <si>
    <t>ADHLR</t>
  </si>
  <si>
    <r>
      <t>ADENOVIRUS VECTOR HIGH PURITY MEDIUM-SCALE RE-PRODUCTION (from existing seed stock; 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cesium chloride purified stock suitable for in vivo experiments, incl. production, double cesium chloride purifcation, physical and infectious particle titration)</t>
    </r>
  </si>
  <si>
    <t>ADHMR</t>
  </si>
  <si>
    <r>
      <t>ADENOVIRUS VECTOR MEDIUM PURITY MEDIUM-SCALE RE-PRODUCTION (from existing seed stock; 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sorbitol-cushion purified stock suitable for in vitro experiments, incl. production, infectious particle titration)</t>
    </r>
  </si>
  <si>
    <t>ADMMR</t>
  </si>
  <si>
    <t>ADENOVIRUS REPLICATION-COMPETENT VIRUS (RCV) ASSAY (unless animals are housed at ABSL-2, this is required by IACUC before initiating in vivo studies at OHSU)</t>
  </si>
  <si>
    <t>ARCV</t>
  </si>
  <si>
    <r>
      <t>ADENOVIRUS PFU OR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TITER (on 293A cells)</t>
    </r>
  </si>
  <si>
    <t>ATCID</t>
  </si>
  <si>
    <t>ADENOVIRUS ANTIGEN PREP</t>
  </si>
  <si>
    <t>AAGPR</t>
  </si>
  <si>
    <t>Lentivirus (HIV, SIV, SHIV):</t>
  </si>
  <si>
    <t>SIV PLASMA PROCESSING (manual or automated methods)</t>
  </si>
  <si>
    <t>SIVPP</t>
  </si>
  <si>
    <t xml:space="preserve">SIV PLASMA VIRAL LOAD QPCR ASSAY </t>
  </si>
  <si>
    <t>SPQPR</t>
  </si>
  <si>
    <t>SIV CAVL PROCESSING (automated method)</t>
  </si>
  <si>
    <t>Equivalent to DRCA service</t>
  </si>
  <si>
    <t>SIVCP</t>
  </si>
  <si>
    <t xml:space="preserve">SIV STANDARD DNA QPCR ASSAY </t>
  </si>
  <si>
    <t>SDPR</t>
  </si>
  <si>
    <t>SIV STANDARD CELL ASSOC. RNA QPCR ASSAY</t>
  </si>
  <si>
    <t>SRCPR</t>
  </si>
  <si>
    <t>SIV RNA ULTRASENSITIVE NESTED RT-QPCR ASSAY (10 replicate digital PCR)</t>
  </si>
  <si>
    <t>SRNPR</t>
  </si>
  <si>
    <t>SIV DNA ULTRASENSITIVE NESTED QPCR ASSAY (10 replicate digital PCR)</t>
  </si>
  <si>
    <t>SDNPR</t>
  </si>
  <si>
    <t>SIV VIRUS STOCK PRODUCTION (SIV from plasmid, one T-150 flask, incl. sMAGI and p27 ELISA)</t>
  </si>
  <si>
    <t>SIVPS</t>
  </si>
  <si>
    <r>
      <t>SIV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TITER (on CEMx174 cells, including p27 ELISA)</t>
    </r>
  </si>
  <si>
    <t>STCID</t>
  </si>
  <si>
    <t>SIV TZM-BL OR SMAGI TITER</t>
  </si>
  <si>
    <t>STMBL</t>
  </si>
  <si>
    <t>SIV p27 gag ANTIGEN CAPTURE ELISA</t>
  </si>
  <si>
    <t>SP27E</t>
  </si>
  <si>
    <t>SIV ANTIBODY ELISA (Half-MaxTiter)</t>
  </si>
  <si>
    <t>SAELT</t>
  </si>
  <si>
    <t>SIV ANTIBODY ELISA (Single Dilution)</t>
  </si>
  <si>
    <t>SAELS</t>
  </si>
  <si>
    <t>SIV IN VITRO SUSCEPTIBILITY, p27 ELISA</t>
  </si>
  <si>
    <t>SIVSE</t>
  </si>
  <si>
    <t>COCULTURE OF ANIMAL TISSUES\Fluid (SIV), including p27 ELISA</t>
  </si>
  <si>
    <t>SCOCX</t>
  </si>
  <si>
    <t>Vial</t>
  </si>
  <si>
    <t>SDNEF</t>
  </si>
  <si>
    <t>Cytomegalovirus (CMV):</t>
  </si>
  <si>
    <t>RhCMV VIRAL LOAD ASSAY (QPCR)</t>
  </si>
  <si>
    <t>CQPCR</t>
  </si>
  <si>
    <t>CMV DNA ULTRASENSITIVE NESTED QPCR ASSAY (10 replicate digital PCR)</t>
  </si>
  <si>
    <t>CDNPR</t>
  </si>
  <si>
    <t xml:space="preserve">CMV COCULTURE OF ANIMAL TISSUES (Buccal Swab) </t>
  </si>
  <si>
    <t>COCXB</t>
  </si>
  <si>
    <t xml:space="preserve">CMV COCULTURE OF ANIMAL TISSUES (Urine)  </t>
  </si>
  <si>
    <t>COCXU</t>
  </si>
  <si>
    <t>CMV VIRUS/VECTOR SEED STOCK PRODUCTION (crude lysate from one T-150 flask)</t>
  </si>
  <si>
    <t>CSS</t>
  </si>
  <si>
    <r>
      <t>CMV VIRUS/VECTOR MEDIUM-SCALE PRODUCTION (10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pfu estimated yield; sorbitol-cushion purified stock suitable for in vitro and vivo experiments; incl. production and TCID50 assay titer)</t>
    </r>
  </si>
  <si>
    <t>CPS</t>
  </si>
  <si>
    <t>CMV VIRUS/VECTOR MEDIUM-SCALE PRODUCTION (without TCID50 assay titer)</t>
  </si>
  <si>
    <t>CPSNT</t>
  </si>
  <si>
    <r>
      <t>CMV VIRUS/VECTOR HALF-MEDIUM-SCALE PRODUCTION (5 x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to 5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pfu estimated yield; sorbitol-cushion purified stock suitable for in vitro and vivo experiments; incl. production and TCID50 assay titer)</t>
    </r>
  </si>
  <si>
    <t>CPSH</t>
  </si>
  <si>
    <t xml:space="preserve">CMV VIRUS/VECTOR, PER MICROLITER (i.e. individual aliquot requests from existing virus preparations stocked at the MVSC)  </t>
  </si>
  <si>
    <t>CMVPS</t>
  </si>
  <si>
    <r>
      <t>RhCMV WT, STRAIN 68-1, PURIFIED STOCK (Stock Prep 5/17/07, P.9, 1.6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pfu/ml, 0.25 ml/vial; suitable for vivo experiments)</t>
    </r>
  </si>
  <si>
    <t>CMV68</t>
  </si>
  <si>
    <t>CMV ANTIGEN PREP</t>
  </si>
  <si>
    <t>CATPR</t>
  </si>
  <si>
    <r>
      <t>CMV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(or plaque) TITER (on primary fibroblasts)</t>
    </r>
  </si>
  <si>
    <t>CTCID</t>
  </si>
  <si>
    <t>CMV PLAQUE PURIFICATION</t>
  </si>
  <si>
    <t>CPLQP</t>
  </si>
  <si>
    <t>CMV GROWTH CURVE</t>
  </si>
  <si>
    <t>CGRWT</t>
  </si>
  <si>
    <t>RhCMV ANTIBODY ELISA (Half-MaxTiter)</t>
  </si>
  <si>
    <t>CAELT</t>
  </si>
  <si>
    <t>RhCMV ANTIBODY ELISA (Single Dilution)</t>
  </si>
  <si>
    <t>CAELS</t>
  </si>
  <si>
    <t>Expanded Simian Pathogen-Free (ESPF) Agents:</t>
  </si>
  <si>
    <t xml:space="preserve">RHESUS CYTOMEGALOVIRUS (RhCMV), CRUDE VIRAL ANTIGEN PREP FOR ESPF SCREENING </t>
  </si>
  <si>
    <t>CAGPR</t>
  </si>
  <si>
    <t xml:space="preserve">RHESUS RHADINOVIRUS (RRV), CRUDE VIRAL ANTIGEN PREP FOR ESPF SCREENING </t>
  </si>
  <si>
    <t>RAGPR</t>
  </si>
  <si>
    <t>SIMIAN FOAMY VIRUS (recombinant GST-SFVgag fusion protein), PURIFIED PREP FOR ESPF SCREENING</t>
  </si>
  <si>
    <t>SAGPR</t>
  </si>
  <si>
    <t>Cells:</t>
  </si>
  <si>
    <t>PRIMARY RHESUS FIBROBLASTS, LOW PASSAGE (support RhCMV replication)</t>
  </si>
  <si>
    <t>Primary cells in limited availability</t>
  </si>
  <si>
    <t>PRFIB</t>
  </si>
  <si>
    <t>TELOMERIZED RHESUS FIBROBLASTS (TRF)</t>
  </si>
  <si>
    <t>TRF</t>
  </si>
  <si>
    <t>293A</t>
  </si>
  <si>
    <t>PRIMARY CELL CULTURE</t>
  </si>
  <si>
    <t>PRCCX</t>
  </si>
  <si>
    <t>Miscellaneous:</t>
  </si>
  <si>
    <t>DNA ISOLATION, CELL-FREE VIRUS, AUTOMATED (incl. DNA sample spec and dilution)</t>
  </si>
  <si>
    <t>DRCF</t>
  </si>
  <si>
    <t>DNA ISOLATION, CELL-ASSOCIATED VIRUS, AUTOMATED (incl. DNA sample spec and dilution)</t>
  </si>
  <si>
    <t>DRCA</t>
  </si>
  <si>
    <t>SMALL TISSUE PROCESSING (DNA AND RNA) FOR ULTRASENSITIVE VIRUS DETECTION (incl. DNA/RNA sample spec and dilution)</t>
  </si>
  <si>
    <t>DRSTP</t>
  </si>
  <si>
    <t>LARGE TISSUE PROCESSING (DNA AND RNA) FOR ULTRASENSITIVE VIRUS DETECTION, (incl. DNA/RNA sample spec and dilution)</t>
  </si>
  <si>
    <t>DRLTP</t>
  </si>
  <si>
    <t>MYCOPLASMA TESTING (by enzymatic or PCR-based detection methods)</t>
  </si>
  <si>
    <t>MYCOT</t>
  </si>
  <si>
    <t>DNA ISOLATION (Gentra Kit)</t>
  </si>
  <si>
    <t>DGEN</t>
  </si>
  <si>
    <t>RNA ISOLATION (Qiagen Rneasy Kit)</t>
  </si>
  <si>
    <t>RQIA</t>
  </si>
  <si>
    <t>WESTERN BLOT (Verification of Transgene Expression)</t>
  </si>
  <si>
    <t>WEST</t>
  </si>
  <si>
    <t>Consulting Fees:</t>
  </si>
  <si>
    <t>Hour</t>
  </si>
  <si>
    <t>COND</t>
  </si>
  <si>
    <t>External Academic Rate</t>
  </si>
  <si>
    <r>
      <t>AAV VECTOR MEDIUM-SCALE PRODUCTION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 xml:space="preserve"> viral genomes (vg), iodixanol step-gradient purification, incl. purity assessment and viral genome titer)</t>
    </r>
  </si>
  <si>
    <r>
      <t>AAV VECTOR LARGE-SCALE PRODUCTION (6,000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14</t>
    </r>
    <r>
      <rPr>
        <sz val="10"/>
        <rFont val="Arial"/>
        <family val="2"/>
      </rPr>
      <t xml:space="preserve"> viral genomes (vg), iodixanol step-gradient purification, incl. purity assessment and viral genome titer)</t>
    </r>
  </si>
  <si>
    <r>
      <t>AAV VECTOR "MINI-PREP" (150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viral genomes (vg), buffer-exchanged, concentrated, partially-purified viral lysate, incl. viral genome titer)</t>
    </r>
  </si>
  <si>
    <t>SIV, STRAIN mac239 (+/- Δnef), VIRUS STOCK</t>
  </si>
  <si>
    <t>SMALL TISSUE PROCESSING (DNA AND RNA) FOR ULTRASENSITIVE VIRUS DETECTION + LYSER TUBE (incl. DNA/RNA sample spec and dilution)</t>
  </si>
  <si>
    <t>DRSTT</t>
  </si>
  <si>
    <t>$400 flat fee if not enough samples</t>
  </si>
  <si>
    <t>$300 flat fee if not enough samples</t>
  </si>
  <si>
    <t>$200 flat fee if not enough samples</t>
  </si>
  <si>
    <t>$150 flat fee if not enough samples</t>
  </si>
  <si>
    <t>$250 flat fee if not enough samples</t>
  </si>
  <si>
    <t xml:space="preserve">ADENOVIRAL VECTOR, MEDIUM-PURITY, PER MICROLITER (i.e. individual aliquot requests from existing virus preparations stocked at the MVSC)  </t>
  </si>
  <si>
    <t>ADMPS</t>
  </si>
  <si>
    <t xml:space="preserve">ADENOVIRAL VECTOR, HIGH-PURITY, RCV-TESTED, PER MICROLITER (i.e. individual aliquot requests from existing virus preparations stocked at the MVSC)  </t>
  </si>
  <si>
    <t>ADHPS</t>
  </si>
  <si>
    <t>Prices listed are for budgeting purposes only.  At the time of the project, actual rates will be charged.</t>
  </si>
  <si>
    <t>Contact ONPRC Grants Administration at ONPRCGA@ohsu.edu when budgeting for Foundation awards and out years.</t>
  </si>
  <si>
    <t>OHSU Federal Rate</t>
  </si>
  <si>
    <t>Industry Rate</t>
  </si>
  <si>
    <t>CONSULTING SESSION (with MVC Director, hourly rate)</t>
  </si>
  <si>
    <t>ADENOVIRUS PU or Physical Titer (by spec)</t>
  </si>
  <si>
    <t>APUT</t>
  </si>
  <si>
    <t>AAV VECTOR MINI PREP-MIN CHRG</t>
  </si>
  <si>
    <t>AAV NEUTRALIZING ANTIBODY SCREEN-MIN CHRG</t>
  </si>
  <si>
    <t>AAV NEUTRALIZING ANTIBODY TITER ASSAY-MIN CHRG</t>
  </si>
  <si>
    <t>AVMNM</t>
  </si>
  <si>
    <t>AVNSM</t>
  </si>
  <si>
    <t>AVNTM</t>
  </si>
  <si>
    <t>SIV STANDARD DNA QPCR ASSAY-MIN CHRG</t>
  </si>
  <si>
    <t>SIV PLASMA VIRAL LOAD QPCR ASSAY-MIN CHRG</t>
  </si>
  <si>
    <t>SIV STANDARD CELL ASSOC. RNA QPCR ASSAY-MIN CHRG</t>
  </si>
  <si>
    <t>SDPRM</t>
  </si>
  <si>
    <t>SPQPM</t>
  </si>
  <si>
    <t>SRCPM</t>
  </si>
  <si>
    <t>Molecular Virology Core (MVC) Rates for May 1, 2019 - April 30, 2020</t>
  </si>
  <si>
    <t>Per Plate</t>
  </si>
  <si>
    <t>Each</t>
  </si>
  <si>
    <t>1 ml “in stock” lentivirus conditioned medium</t>
  </si>
  <si>
    <t>10 uL “in stock” lentivirus</t>
  </si>
  <si>
    <t>LVM1</t>
  </si>
  <si>
    <t>LVC4</t>
  </si>
  <si>
    <t>LVC12</t>
  </si>
  <si>
    <t>LVC24</t>
  </si>
  <si>
    <t>LVISC</t>
  </si>
  <si>
    <t>LVRTT</t>
  </si>
  <si>
    <t>LVCUS</t>
  </si>
  <si>
    <t>LVTRS</t>
  </si>
  <si>
    <t>LVTRL</t>
  </si>
  <si>
    <t>LVSRT</t>
  </si>
  <si>
    <t>LVISM</t>
  </si>
  <si>
    <t>LVPCR</t>
  </si>
  <si>
    <t>LVM4</t>
  </si>
  <si>
    <t>LVM12</t>
  </si>
  <si>
    <t>LVM24</t>
  </si>
  <si>
    <t>LVFTP</t>
  </si>
  <si>
    <t>Lentiviral</t>
  </si>
  <si>
    <t>LENTIVIRAL PREP, conditioned medium,  1 plate (10 ml)</t>
  </si>
  <si>
    <t>LENTIVIRAL PREP concentrated,  4 plates</t>
  </si>
  <si>
    <t>LENTIVIRAL PREP concentrated, 12 plates</t>
  </si>
  <si>
    <t>LENTIVIRAL PREP concentrated, 24 plates</t>
  </si>
  <si>
    <t>LENTIVIRAL PREP TITRATION, realtime PCR</t>
  </si>
  <si>
    <t>LENTIVIRAL custom preparation</t>
  </si>
  <si>
    <t>LENTIVIRAL cell transduction, T25 flask</t>
  </si>
  <si>
    <t>LENTIVIRAL cell transduction, T75 flask</t>
  </si>
  <si>
    <t>LENTIVIRAL PREP, conditioned medium,  4 plates (40 ml)</t>
  </si>
  <si>
    <t>LENTIVIRAL PREP, conditioned medium, 12 plates (120 ml)</t>
  </si>
  <si>
    <t>LENTIVIRAL PREP, conditioned medium, 24 plates (240 ml)</t>
  </si>
  <si>
    <t>LENTIVIRAL PREP, Invitrogen “Fast’Titer” reagent surcharge</t>
  </si>
  <si>
    <t>TITRATION by realtime PCR</t>
  </si>
  <si>
    <t>SORTING of transduced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</si>
</sst>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color theme="6"/>
      <name val="Arial"/>
      <family val="2"/>
    </font>
    <font>
      <sz val="11"/>
      <color theme="6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theme="6"/>
      <name val="Arial"/>
      <family val="2"/>
    </font>
    <font>
      <sz val="8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indexed="8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</cellStyleXfs>
  <cellXfs count="148">
    <xf numFmtId="0" fontId="0" fillId="0" borderId="0" xfId="0"/>
    <xf numFmtId="0" fontId="4" fillId="0" borderId="0" xfId="2" applyFont="1" applyFill="1" applyAlignment="1"/>
    <xf numFmtId="0" fontId="5" fillId="0" borderId="0" xfId="1" applyFont="1" applyAlignment="1">
      <alignment wrapText="1"/>
    </xf>
    <xf numFmtId="0" fontId="1" fillId="0" borderId="0" xfId="1" applyNumberFormat="1" applyAlignment="1"/>
    <xf numFmtId="0" fontId="0" fillId="0" borderId="0" xfId="1" applyNumberFormat="1" applyFont="1" applyFill="1" applyAlignment="1"/>
    <xf numFmtId="164" fontId="6" fillId="0" borderId="0" xfId="3" applyNumberFormat="1" applyFont="1" applyFill="1" applyAlignment="1">
      <alignment horizontal="right"/>
    </xf>
    <xf numFmtId="0" fontId="7" fillId="0" borderId="1" xfId="1" applyFont="1" applyFill="1" applyBorder="1" applyAlignment="1">
      <alignment wrapText="1"/>
    </xf>
    <xf numFmtId="49" fontId="3" fillId="0" borderId="0" xfId="3" applyNumberFormat="1" applyFont="1" applyFill="1" applyBorder="1" applyAlignment="1">
      <alignment horizontal="center" wrapText="1"/>
    </xf>
    <xf numFmtId="9" fontId="3" fillId="0" borderId="0" xfId="3" applyNumberFormat="1" applyFont="1"/>
    <xf numFmtId="0" fontId="8" fillId="0" borderId="0" xfId="1" applyNumberFormat="1" applyFont="1" applyBorder="1" applyAlignment="1">
      <alignment wrapText="1"/>
    </xf>
    <xf numFmtId="0" fontId="8" fillId="0" borderId="0" xfId="1" applyNumberFormat="1" applyFont="1" applyAlignment="1">
      <alignment wrapText="1"/>
    </xf>
    <xf numFmtId="8" fontId="9" fillId="2" borderId="2" xfId="1" applyNumberFormat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/>
    </xf>
    <xf numFmtId="0" fontId="10" fillId="0" borderId="0" xfId="1" applyNumberFormat="1" applyFont="1" applyBorder="1" applyAlignment="1"/>
    <xf numFmtId="0" fontId="11" fillId="0" borderId="0" xfId="1" applyNumberFormat="1" applyFont="1" applyAlignment="1"/>
    <xf numFmtId="0" fontId="12" fillId="0" borderId="0" xfId="1" applyFont="1" applyAlignment="1"/>
    <xf numFmtId="0" fontId="14" fillId="0" borderId="0" xfId="1" applyNumberFormat="1" applyFont="1" applyAlignment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8" fontId="1" fillId="0" borderId="0" xfId="1" applyNumberFormat="1" applyAlignment="1"/>
    <xf numFmtId="8" fontId="21" fillId="0" borderId="0" xfId="1" applyNumberFormat="1" applyFont="1" applyAlignment="1"/>
    <xf numFmtId="2" fontId="1" fillId="0" borderId="0" xfId="1" applyNumberFormat="1" applyAlignment="1"/>
    <xf numFmtId="164" fontId="3" fillId="0" borderId="0" xfId="1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left"/>
    </xf>
    <xf numFmtId="8" fontId="2" fillId="0" borderId="0" xfId="1" applyNumberFormat="1" applyFont="1" applyFill="1" applyAlignment="1">
      <alignment horizontal="center"/>
    </xf>
    <xf numFmtId="0" fontId="21" fillId="0" borderId="0" xfId="1" applyFont="1" applyAlignment="1"/>
    <xf numFmtId="8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1" fillId="0" borderId="0" xfId="1" applyBorder="1" applyAlignment="1"/>
    <xf numFmtId="0" fontId="23" fillId="4" borderId="0" xfId="1" applyFont="1" applyFill="1" applyBorder="1" applyAlignment="1">
      <alignment wrapText="1"/>
    </xf>
    <xf numFmtId="8" fontId="3" fillId="4" borderId="0" xfId="1" applyNumberFormat="1" applyFont="1" applyFill="1" applyBorder="1" applyAlignment="1">
      <alignment wrapText="1"/>
    </xf>
    <xf numFmtId="0" fontId="23" fillId="4" borderId="0" xfId="1" applyFont="1" applyFill="1" applyBorder="1" applyAlignment="1"/>
    <xf numFmtId="8" fontId="23" fillId="4" borderId="0" xfId="1" applyNumberFormat="1" applyFont="1" applyFill="1" applyBorder="1" applyAlignment="1">
      <alignment horizontal="left"/>
    </xf>
    <xf numFmtId="8" fontId="23" fillId="4" borderId="0" xfId="1" applyNumberFormat="1" applyFont="1" applyFill="1" applyBorder="1" applyAlignment="1">
      <alignment wrapText="1"/>
    </xf>
    <xf numFmtId="0" fontId="23" fillId="0" borderId="0" xfId="1" applyFont="1" applyBorder="1" applyAlignment="1">
      <alignment wrapText="1"/>
    </xf>
    <xf numFmtId="8" fontId="3" fillId="0" borderId="0" xfId="1" applyNumberFormat="1" applyFont="1" applyBorder="1" applyAlignment="1">
      <alignment wrapText="1"/>
    </xf>
    <xf numFmtId="0" fontId="23" fillId="0" borderId="0" xfId="1" applyFont="1" applyBorder="1" applyAlignment="1"/>
    <xf numFmtId="8" fontId="23" fillId="0" borderId="0" xfId="1" applyNumberFormat="1" applyFont="1" applyBorder="1" applyAlignment="1">
      <alignment horizontal="left"/>
    </xf>
    <xf numFmtId="9" fontId="6" fillId="0" borderId="0" xfId="4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0" fontId="26" fillId="0" borderId="0" xfId="1" applyFont="1" applyAlignment="1"/>
    <xf numFmtId="164" fontId="27" fillId="0" borderId="0" xfId="0" applyNumberFormat="1" applyFont="1" applyAlignment="1">
      <alignment horizontal="left"/>
    </xf>
    <xf numFmtId="0" fontId="28" fillId="0" borderId="0" xfId="1" applyNumberFormat="1" applyFont="1" applyAlignment="1"/>
    <xf numFmtId="0" fontId="30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wrapText="1"/>
    </xf>
    <xf numFmtId="164" fontId="19" fillId="0" borderId="0" xfId="1" applyNumberFormat="1" applyFont="1" applyBorder="1" applyAlignment="1">
      <alignment wrapText="1"/>
    </xf>
    <xf numFmtId="0" fontId="3" fillId="0" borderId="0" xfId="1" applyFont="1" applyBorder="1" applyAlignment="1">
      <alignment wrapText="1"/>
    </xf>
    <xf numFmtId="8" fontId="3" fillId="0" borderId="4" xfId="1" applyNumberFormat="1" applyFont="1" applyBorder="1" applyAlignment="1">
      <alignment horizontal="center" wrapText="1"/>
    </xf>
    <xf numFmtId="0" fontId="19" fillId="0" borderId="0" xfId="0" applyFont="1" applyAlignment="1"/>
    <xf numFmtId="164" fontId="19" fillId="0" borderId="0" xfId="1" applyNumberFormat="1" applyFont="1" applyAlignment="1"/>
    <xf numFmtId="8" fontId="19" fillId="0" borderId="0" xfId="1" applyNumberFormat="1" applyFont="1" applyAlignment="1"/>
    <xf numFmtId="0" fontId="19" fillId="0" borderId="0" xfId="1" applyNumberFormat="1" applyFont="1" applyAlignment="1"/>
    <xf numFmtId="0" fontId="19" fillId="0" borderId="0" xfId="1" applyFont="1" applyAlignment="1"/>
    <xf numFmtId="164" fontId="3" fillId="0" borderId="0" xfId="0" applyNumberFormat="1" applyFont="1" applyFill="1" applyAlignment="1">
      <alignment horizontal="left"/>
    </xf>
    <xf numFmtId="8" fontId="20" fillId="0" borderId="0" xfId="1" applyNumberFormat="1" applyFont="1" applyAlignment="1"/>
    <xf numFmtId="0" fontId="19" fillId="0" borderId="3" xfId="1" applyFont="1" applyBorder="1" applyAlignment="1"/>
    <xf numFmtId="164" fontId="13" fillId="0" borderId="0" xfId="0" applyNumberFormat="1" applyFont="1" applyAlignment="1">
      <alignment horizontal="left"/>
    </xf>
    <xf numFmtId="0" fontId="1" fillId="0" borderId="0" xfId="1" applyAlignment="1"/>
    <xf numFmtId="164" fontId="19" fillId="0" borderId="0" xfId="1" applyNumberFormat="1" applyFont="1" applyBorder="1" applyAlignment="1"/>
    <xf numFmtId="164" fontId="1" fillId="0" borderId="0" xfId="1" applyNumberFormat="1" applyAlignment="1"/>
    <xf numFmtId="8" fontId="3" fillId="0" borderId="0" xfId="1" applyNumberFormat="1" applyFont="1" applyFill="1" applyBorder="1" applyAlignment="1">
      <alignment horizontal="center" wrapText="1"/>
    </xf>
    <xf numFmtId="8" fontId="16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8" fontId="20" fillId="0" borderId="0" xfId="1" applyNumberFormat="1" applyFont="1" applyBorder="1" applyAlignment="1">
      <alignment horizontal="center" wrapText="1"/>
    </xf>
    <xf numFmtId="8" fontId="3" fillId="0" borderId="0" xfId="1" applyNumberFormat="1" applyFont="1" applyBorder="1" applyAlignment="1">
      <alignment horizontal="center"/>
    </xf>
    <xf numFmtId="8" fontId="22" fillId="0" borderId="0" xfId="1" applyNumberFormat="1" applyFont="1" applyBorder="1" applyAlignment="1">
      <alignment horizontal="center" wrapText="1"/>
    </xf>
    <xf numFmtId="8" fontId="16" fillId="0" borderId="0" xfId="1" applyNumberFormat="1" applyFont="1" applyFill="1" applyBorder="1" applyAlignment="1">
      <alignment horizontal="center" wrapText="1"/>
    </xf>
    <xf numFmtId="8" fontId="3" fillId="0" borderId="4" xfId="1" applyNumberFormat="1" applyFont="1" applyFill="1" applyBorder="1" applyAlignment="1">
      <alignment horizontal="center" wrapText="1"/>
    </xf>
    <xf numFmtId="8" fontId="3" fillId="0" borderId="4" xfId="1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8" fontId="31" fillId="0" borderId="0" xfId="1" applyNumberFormat="1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8" fontId="3" fillId="0" borderId="0" xfId="1" applyNumberFormat="1" applyFont="1" applyFill="1" applyBorder="1" applyAlignment="1">
      <alignment horizontal="center"/>
    </xf>
    <xf numFmtId="8" fontId="3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8" fontId="20" fillId="0" borderId="0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8" fontId="3" fillId="0" borderId="4" xfId="1" applyNumberFormat="1" applyFont="1" applyFill="1" applyBorder="1" applyAlignment="1">
      <alignment horizontal="center"/>
    </xf>
    <xf numFmtId="0" fontId="3" fillId="0" borderId="0" xfId="3"/>
    <xf numFmtId="0" fontId="3" fillId="0" borderId="0" xfId="3" applyFont="1" applyFill="1"/>
    <xf numFmtId="0" fontId="4" fillId="0" borderId="0" xfId="3" applyFont="1" applyFill="1" applyAlignment="1"/>
    <xf numFmtId="0" fontId="33" fillId="0" borderId="0" xfId="3" applyFont="1" applyFill="1" applyAlignment="1"/>
    <xf numFmtId="0" fontId="3" fillId="0" borderId="3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9" fillId="2" borderId="2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wrapText="1"/>
    </xf>
    <xf numFmtId="0" fontId="6" fillId="3" borderId="10" xfId="1" applyFont="1" applyFill="1" applyBorder="1" applyAlignment="1">
      <alignment wrapText="1"/>
    </xf>
    <xf numFmtId="0" fontId="6" fillId="3" borderId="11" xfId="1" applyFont="1" applyFill="1" applyBorder="1" applyAlignment="1">
      <alignment wrapText="1"/>
    </xf>
    <xf numFmtId="0" fontId="6" fillId="3" borderId="3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6" fillId="3" borderId="4" xfId="1" applyFont="1" applyFill="1" applyBorder="1" applyAlignment="1">
      <alignment wrapText="1"/>
    </xf>
    <xf numFmtId="0" fontId="3" fillId="0" borderId="0" xfId="3" applyFont="1"/>
    <xf numFmtId="0" fontId="6" fillId="0" borderId="1" xfId="1" applyFont="1" applyFill="1" applyBorder="1" applyAlignment="1">
      <alignment wrapText="1"/>
    </xf>
    <xf numFmtId="8" fontId="6" fillId="2" borderId="2" xfId="1" applyNumberFormat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2" fillId="0" borderId="0" xfId="1" applyFont="1" applyBorder="1" applyAlignment="1">
      <alignment wrapText="1"/>
    </xf>
    <xf numFmtId="164" fontId="3" fillId="0" borderId="3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8" fontId="3" fillId="0" borderId="0" xfId="1" applyNumberFormat="1" applyFont="1" applyAlignment="1">
      <alignment horizontal="left"/>
    </xf>
    <xf numFmtId="0" fontId="3" fillId="0" borderId="3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0" xfId="1" applyFont="1" applyBorder="1" applyAlignment="1">
      <alignment horizontal="left" wrapText="1"/>
    </xf>
    <xf numFmtId="0" fontId="9" fillId="2" borderId="7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Fill="1" applyAlignment="1"/>
    <xf numFmtId="0" fontId="35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/>
    <xf numFmtId="49" fontId="0" fillId="0" borderId="0" xfId="0" applyNumberFormat="1" applyFont="1" applyFill="1" applyBorder="1" applyAlignment="1"/>
    <xf numFmtId="49" fontId="19" fillId="0" borderId="3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19" fillId="0" borderId="3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</cellXfs>
  <cellStyles count="14">
    <cellStyle name="Currency 2 2" xfId="5"/>
    <cellStyle name="Normal" xfId="0" builtinId="0"/>
    <cellStyle name="Normal 2" xfId="1"/>
    <cellStyle name="Normal 2 2" xfId="6"/>
    <cellStyle name="Normal 2 2 2" xfId="3"/>
    <cellStyle name="Normal 2 3" xfId="7"/>
    <cellStyle name="Normal 3" xfId="8"/>
    <cellStyle name="Normal 3 2" xfId="9"/>
    <cellStyle name="Normal 3 3" xfId="2"/>
    <cellStyle name="Normal 3 4" xfId="13"/>
    <cellStyle name="Normal 4" xfId="10"/>
    <cellStyle name="Percent 2" xfId="4"/>
    <cellStyle name="Percent 3" xfId="11"/>
    <cellStyle name="Percent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3</xdr:row>
      <xdr:rowOff>104140</xdr:rowOff>
    </xdr:to>
    <xdr:pic>
      <xdr:nvPicPr>
        <xdr:cNvPr id="3" name="Picture 2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tabSelected="1" zoomScale="90" zoomScaleNormal="90" workbookViewId="0">
      <selection activeCell="B71" sqref="B71"/>
    </sheetView>
  </sheetViews>
  <sheetFormatPr defaultColWidth="10.28515625" defaultRowHeight="15" x14ac:dyDescent="0.25"/>
  <cols>
    <col min="1" max="1" width="34.140625" style="67" customWidth="1"/>
    <col min="2" max="2" width="52.5703125" style="2" customWidth="1"/>
    <col min="3" max="3" width="23" style="2" customWidth="1"/>
    <col min="4" max="5" width="15.7109375" style="2" customWidth="1"/>
    <col min="6" max="7" width="14.42578125" style="108" customWidth="1"/>
    <col min="8" max="8" width="14.42578125" style="109" customWidth="1"/>
    <col min="9" max="9" width="3.5703125" style="67" customWidth="1"/>
    <col min="10" max="10" width="17" style="3" customWidth="1"/>
    <col min="11" max="11" width="11.7109375" style="3" customWidth="1"/>
    <col min="12" max="12" width="9.28515625" style="3" customWidth="1"/>
    <col min="13" max="13" width="11.7109375" style="3" customWidth="1"/>
    <col min="14" max="14" width="10" style="67" customWidth="1"/>
    <col min="15" max="15" width="12.28515625" style="67" customWidth="1"/>
    <col min="16" max="16384" width="10.28515625" style="67"/>
  </cols>
  <sheetData>
    <row r="3" spans="1:15" ht="15.6" customHeight="1" x14ac:dyDescent="0.25">
      <c r="B3" s="1"/>
    </row>
    <row r="4" spans="1:15" ht="15.6" customHeight="1" x14ac:dyDescent="0.25">
      <c r="B4" s="1" t="s">
        <v>192</v>
      </c>
      <c r="J4" s="4"/>
    </row>
    <row r="5" spans="1:15" ht="36.75" customHeight="1" x14ac:dyDescent="0.25">
      <c r="B5" s="1"/>
      <c r="J5" s="4"/>
    </row>
    <row r="6" spans="1:15" ht="15.75" x14ac:dyDescent="0.25">
      <c r="A6" s="95" t="s">
        <v>173</v>
      </c>
      <c r="B6" s="93"/>
      <c r="C6" s="94"/>
      <c r="D6" s="92"/>
      <c r="E6" s="92"/>
      <c r="F6" s="105"/>
      <c r="G6" s="105"/>
      <c r="H6" s="105"/>
      <c r="I6" s="92"/>
      <c r="J6" s="92"/>
      <c r="K6" s="92"/>
      <c r="L6" s="92"/>
      <c r="M6" s="92"/>
    </row>
    <row r="7" spans="1:15" ht="15.75" x14ac:dyDescent="0.25">
      <c r="A7" s="95" t="s">
        <v>174</v>
      </c>
      <c r="B7" s="93"/>
      <c r="C7" s="94"/>
      <c r="D7" s="92"/>
      <c r="E7" s="92"/>
      <c r="F7" s="105"/>
      <c r="G7" s="105"/>
      <c r="H7" s="105"/>
      <c r="I7" s="92"/>
      <c r="J7" s="92"/>
      <c r="K7" s="92"/>
      <c r="L7" s="92"/>
      <c r="M7" s="92"/>
    </row>
    <row r="8" spans="1:15" ht="11.25" customHeight="1" x14ac:dyDescent="0.25">
      <c r="B8" s="1"/>
      <c r="F8" s="5"/>
      <c r="G8" s="40"/>
    </row>
    <row r="9" spans="1:15" ht="17.45" hidden="1" customHeight="1" x14ac:dyDescent="0.25">
      <c r="B9" s="6"/>
      <c r="C9" s="6"/>
      <c r="D9" s="6"/>
      <c r="E9" s="7" t="s">
        <v>0</v>
      </c>
      <c r="F9" s="8">
        <v>0.47</v>
      </c>
      <c r="G9" s="106"/>
      <c r="H9" s="106"/>
      <c r="J9" s="9"/>
      <c r="K9" s="10"/>
      <c r="L9" s="10"/>
      <c r="M9" s="10"/>
      <c r="N9" s="10"/>
      <c r="O9" s="10"/>
    </row>
    <row r="10" spans="1:15" ht="47.25" customHeight="1" x14ac:dyDescent="0.25">
      <c r="A10" s="128" t="s">
        <v>1</v>
      </c>
      <c r="B10" s="129"/>
      <c r="C10" s="11" t="s">
        <v>2</v>
      </c>
      <c r="D10" s="12" t="s">
        <v>3</v>
      </c>
      <c r="E10" s="98" t="s">
        <v>4</v>
      </c>
      <c r="F10" s="107" t="s">
        <v>175</v>
      </c>
      <c r="G10" s="107" t="s">
        <v>157</v>
      </c>
      <c r="H10" s="107" t="s">
        <v>176</v>
      </c>
      <c r="J10" s="13"/>
      <c r="K10" s="13"/>
      <c r="L10" s="14"/>
      <c r="M10" s="14"/>
      <c r="N10" s="14"/>
      <c r="O10" s="15"/>
    </row>
    <row r="11" spans="1:15" x14ac:dyDescent="0.25">
      <c r="A11" s="99" t="s">
        <v>5</v>
      </c>
      <c r="B11" s="100"/>
      <c r="C11" s="100"/>
      <c r="D11" s="100"/>
      <c r="E11" s="100"/>
      <c r="F11" s="100"/>
      <c r="G11" s="100"/>
      <c r="H11" s="101"/>
      <c r="J11" s="16"/>
      <c r="K11" s="16"/>
      <c r="L11" s="16"/>
      <c r="M11" s="16"/>
      <c r="N11" s="16"/>
      <c r="O11" s="16"/>
    </row>
    <row r="12" spans="1:15" s="43" customFormat="1" ht="42" customHeight="1" x14ac:dyDescent="0.2">
      <c r="A12" s="118" t="s">
        <v>158</v>
      </c>
      <c r="B12" s="119"/>
      <c r="C12" s="71" t="s">
        <v>6</v>
      </c>
      <c r="D12" s="86" t="s">
        <v>7</v>
      </c>
      <c r="E12" s="88" t="s">
        <v>8</v>
      </c>
      <c r="F12" s="112">
        <v>1498</v>
      </c>
      <c r="G12" s="41">
        <f>+F12*1.75</f>
        <v>2621.5</v>
      </c>
      <c r="H12" s="42">
        <f>+F12*1.91*1.25</f>
        <v>3576.4749999999999</v>
      </c>
      <c r="J12" s="44"/>
      <c r="K12" s="45"/>
      <c r="L12" s="45"/>
      <c r="M12" s="45"/>
      <c r="N12" s="45"/>
      <c r="O12" s="45"/>
    </row>
    <row r="13" spans="1:15" s="43" customFormat="1" ht="42" customHeight="1" x14ac:dyDescent="0.2">
      <c r="A13" s="118" t="s">
        <v>159</v>
      </c>
      <c r="B13" s="119"/>
      <c r="C13" s="71" t="s">
        <v>6</v>
      </c>
      <c r="D13" s="86" t="s">
        <v>7</v>
      </c>
      <c r="E13" s="88" t="s">
        <v>9</v>
      </c>
      <c r="F13" s="112">
        <v>2772</v>
      </c>
      <c r="G13" s="41">
        <f t="shared" ref="G13:G18" si="0">+F13*1.75</f>
        <v>4851</v>
      </c>
      <c r="H13" s="42">
        <f t="shared" ref="H13:H18" si="1">+F13*1.91*1.25</f>
        <v>6618.15</v>
      </c>
      <c r="J13" s="44"/>
      <c r="K13" s="45"/>
      <c r="L13" s="45"/>
      <c r="M13" s="45"/>
      <c r="N13" s="45"/>
      <c r="O13" s="45"/>
    </row>
    <row r="14" spans="1:15" s="43" customFormat="1" ht="43.15" customHeight="1" x14ac:dyDescent="0.2">
      <c r="A14" s="118" t="s">
        <v>160</v>
      </c>
      <c r="B14" s="119"/>
      <c r="C14" s="113" t="s">
        <v>164</v>
      </c>
      <c r="D14" s="86" t="s">
        <v>7</v>
      </c>
      <c r="E14" s="88" t="s">
        <v>10</v>
      </c>
      <c r="F14" s="112">
        <v>123</v>
      </c>
      <c r="G14" s="41">
        <f t="shared" si="0"/>
        <v>215.25</v>
      </c>
      <c r="H14" s="42">
        <f t="shared" si="1"/>
        <v>293.66249999999997</v>
      </c>
      <c r="J14" s="44"/>
      <c r="K14" s="45"/>
      <c r="L14" s="45"/>
      <c r="M14" s="45"/>
      <c r="N14" s="45"/>
      <c r="O14" s="45"/>
    </row>
    <row r="15" spans="1:15" s="43" customFormat="1" ht="31.5" customHeight="1" x14ac:dyDescent="0.2">
      <c r="A15" s="118" t="s">
        <v>11</v>
      </c>
      <c r="B15" s="119"/>
      <c r="C15" s="71"/>
      <c r="D15" s="86" t="s">
        <v>12</v>
      </c>
      <c r="E15" s="88" t="s">
        <v>13</v>
      </c>
      <c r="F15" s="112">
        <v>1</v>
      </c>
      <c r="G15" s="41">
        <f t="shared" si="0"/>
        <v>1.75</v>
      </c>
      <c r="H15" s="42">
        <f t="shared" si="1"/>
        <v>2.3874999999999997</v>
      </c>
      <c r="J15" s="44"/>
      <c r="K15" s="45"/>
      <c r="L15" s="45"/>
      <c r="M15" s="45"/>
      <c r="N15" s="45"/>
      <c r="O15" s="45"/>
    </row>
    <row r="16" spans="1:15" s="43" customFormat="1" ht="29.25" customHeight="1" x14ac:dyDescent="0.2">
      <c r="A16" s="118" t="s">
        <v>14</v>
      </c>
      <c r="B16" s="119"/>
      <c r="C16" s="113" t="s">
        <v>165</v>
      </c>
      <c r="D16" s="86" t="s">
        <v>15</v>
      </c>
      <c r="E16" s="88" t="s">
        <v>16</v>
      </c>
      <c r="F16" s="112">
        <v>52</v>
      </c>
      <c r="G16" s="41">
        <f t="shared" si="0"/>
        <v>91</v>
      </c>
      <c r="H16" s="42">
        <f t="shared" si="1"/>
        <v>124.14999999999999</v>
      </c>
      <c r="J16" s="44"/>
      <c r="K16" s="45"/>
      <c r="L16" s="45"/>
      <c r="M16" s="45"/>
      <c r="N16" s="45"/>
      <c r="O16" s="45"/>
    </row>
    <row r="17" spans="1:15" s="43" customFormat="1" ht="24" customHeight="1" x14ac:dyDescent="0.2">
      <c r="A17" s="118" t="s">
        <v>17</v>
      </c>
      <c r="B17" s="119"/>
      <c r="C17" s="113" t="s">
        <v>166</v>
      </c>
      <c r="D17" s="86" t="s">
        <v>15</v>
      </c>
      <c r="E17" s="88" t="s">
        <v>18</v>
      </c>
      <c r="F17" s="112">
        <v>36</v>
      </c>
      <c r="G17" s="41">
        <f t="shared" si="0"/>
        <v>63</v>
      </c>
      <c r="H17" s="42">
        <f t="shared" si="1"/>
        <v>85.949999999999989</v>
      </c>
      <c r="J17" s="44"/>
      <c r="K17" s="45"/>
      <c r="L17" s="45"/>
      <c r="M17" s="45"/>
      <c r="N17" s="45"/>
      <c r="O17" s="45"/>
    </row>
    <row r="18" spans="1:15" s="43" customFormat="1" ht="24" customHeight="1" x14ac:dyDescent="0.2">
      <c r="A18" s="118" t="s">
        <v>19</v>
      </c>
      <c r="B18" s="119"/>
      <c r="C18" s="71"/>
      <c r="D18" s="86" t="s">
        <v>15</v>
      </c>
      <c r="E18" s="72" t="s">
        <v>20</v>
      </c>
      <c r="F18" s="112">
        <v>269</v>
      </c>
      <c r="G18" s="41">
        <f t="shared" si="0"/>
        <v>470.75</v>
      </c>
      <c r="H18" s="42">
        <f t="shared" si="1"/>
        <v>642.23749999999995</v>
      </c>
      <c r="J18" s="44"/>
      <c r="K18" s="45"/>
      <c r="L18" s="45"/>
      <c r="M18" s="45"/>
      <c r="N18" s="45"/>
      <c r="O18" s="45"/>
    </row>
    <row r="19" spans="1:15" s="43" customFormat="1" ht="14.25" x14ac:dyDescent="0.2">
      <c r="A19" s="118" t="s">
        <v>21</v>
      </c>
      <c r="B19" s="119"/>
      <c r="C19" s="46"/>
      <c r="D19" s="86" t="s">
        <v>15</v>
      </c>
      <c r="E19" s="72" t="s">
        <v>22</v>
      </c>
      <c r="F19" s="86" t="s">
        <v>23</v>
      </c>
      <c r="G19" s="86" t="s">
        <v>23</v>
      </c>
      <c r="H19" s="47" t="s">
        <v>23</v>
      </c>
      <c r="J19" s="44"/>
      <c r="K19" s="45"/>
      <c r="L19" s="45"/>
      <c r="M19" s="45"/>
      <c r="N19" s="45"/>
      <c r="O19" s="45"/>
    </row>
    <row r="20" spans="1:15" s="43" customFormat="1" ht="14.25" x14ac:dyDescent="0.2">
      <c r="A20" s="118" t="s">
        <v>24</v>
      </c>
      <c r="B20" s="119"/>
      <c r="C20" s="46"/>
      <c r="D20" s="86" t="s">
        <v>15</v>
      </c>
      <c r="E20" s="72" t="s">
        <v>25</v>
      </c>
      <c r="F20" s="86" t="s">
        <v>23</v>
      </c>
      <c r="G20" s="86" t="s">
        <v>23</v>
      </c>
      <c r="H20" s="47" t="s">
        <v>23</v>
      </c>
      <c r="J20" s="44"/>
      <c r="K20" s="45"/>
      <c r="L20" s="45"/>
      <c r="M20" s="45"/>
      <c r="N20" s="45"/>
      <c r="O20" s="45"/>
    </row>
    <row r="21" spans="1:15" s="43" customFormat="1" ht="14.25" x14ac:dyDescent="0.2">
      <c r="A21" s="118" t="s">
        <v>180</v>
      </c>
      <c r="B21" s="119"/>
      <c r="C21" s="46"/>
      <c r="D21" s="86" t="s">
        <v>7</v>
      </c>
      <c r="E21" s="72" t="s">
        <v>183</v>
      </c>
      <c r="F21" s="112">
        <v>400</v>
      </c>
      <c r="G21" s="41">
        <f t="shared" ref="G21:G23" si="2">+F21*1.75</f>
        <v>700</v>
      </c>
      <c r="H21" s="42">
        <f t="shared" ref="H21:H23" si="3">+F21*1.91*1.25</f>
        <v>955</v>
      </c>
      <c r="J21" s="44"/>
      <c r="K21" s="45"/>
      <c r="L21" s="45"/>
      <c r="M21" s="45"/>
      <c r="N21" s="45"/>
      <c r="O21" s="45"/>
    </row>
    <row r="22" spans="1:15" s="43" customFormat="1" ht="14.25" customHeight="1" x14ac:dyDescent="0.2">
      <c r="A22" s="118" t="s">
        <v>181</v>
      </c>
      <c r="B22" s="119"/>
      <c r="C22" s="46"/>
      <c r="D22" s="86" t="s">
        <v>7</v>
      </c>
      <c r="E22" s="72" t="s">
        <v>184</v>
      </c>
      <c r="F22" s="112">
        <v>200</v>
      </c>
      <c r="G22" s="41">
        <f t="shared" si="2"/>
        <v>350</v>
      </c>
      <c r="H22" s="42">
        <f t="shared" si="3"/>
        <v>477.5</v>
      </c>
      <c r="J22" s="44"/>
      <c r="K22" s="45"/>
      <c r="L22" s="45"/>
      <c r="M22" s="45"/>
      <c r="N22" s="45"/>
      <c r="O22" s="45"/>
    </row>
    <row r="23" spans="1:15" s="43" customFormat="1" ht="14.25" customHeight="1" x14ac:dyDescent="0.2">
      <c r="A23" s="118" t="s">
        <v>182</v>
      </c>
      <c r="B23" s="119"/>
      <c r="C23" s="46"/>
      <c r="D23" s="86" t="s">
        <v>7</v>
      </c>
      <c r="E23" s="72" t="s">
        <v>185</v>
      </c>
      <c r="F23" s="112">
        <v>300</v>
      </c>
      <c r="G23" s="41">
        <f t="shared" si="2"/>
        <v>525</v>
      </c>
      <c r="H23" s="42">
        <f t="shared" si="3"/>
        <v>716.25</v>
      </c>
      <c r="J23" s="44"/>
      <c r="K23" s="45"/>
      <c r="L23" s="45"/>
      <c r="M23" s="45"/>
      <c r="N23" s="45"/>
      <c r="O23" s="45"/>
    </row>
    <row r="24" spans="1:15" x14ac:dyDescent="0.25">
      <c r="A24" s="126"/>
      <c r="B24" s="127"/>
      <c r="C24" s="19"/>
      <c r="D24" s="17"/>
      <c r="E24" s="18"/>
      <c r="F24" s="86"/>
      <c r="G24" s="86"/>
      <c r="H24" s="47"/>
      <c r="J24" s="66"/>
      <c r="K24" s="16"/>
      <c r="L24" s="16"/>
      <c r="M24" s="16"/>
      <c r="N24" s="16"/>
      <c r="O24" s="16"/>
    </row>
    <row r="25" spans="1:15" x14ac:dyDescent="0.25">
      <c r="A25" s="102" t="s">
        <v>26</v>
      </c>
      <c r="B25" s="103"/>
      <c r="C25" s="103"/>
      <c r="D25" s="103"/>
      <c r="E25" s="103"/>
      <c r="F25" s="103"/>
      <c r="G25" s="103"/>
      <c r="H25" s="104"/>
      <c r="J25" s="66"/>
      <c r="K25" s="16"/>
      <c r="L25" s="16"/>
      <c r="M25" s="16"/>
      <c r="N25" s="16"/>
      <c r="O25" s="16"/>
    </row>
    <row r="26" spans="1:15" ht="14.25" customHeight="1" x14ac:dyDescent="0.25">
      <c r="A26" s="114" t="s">
        <v>27</v>
      </c>
      <c r="B26" s="115"/>
      <c r="C26" s="115"/>
      <c r="D26" s="88" t="s">
        <v>28</v>
      </c>
      <c r="E26" s="88" t="s">
        <v>29</v>
      </c>
      <c r="F26" s="112">
        <v>26</v>
      </c>
      <c r="G26" s="41">
        <f t="shared" ref="G26:G39" si="4">+F26*1.75</f>
        <v>45.5</v>
      </c>
      <c r="H26" s="42">
        <f t="shared" ref="H26:H39" si="5">+F26*1.91*1.25</f>
        <v>62.074999999999996</v>
      </c>
      <c r="J26" s="66"/>
      <c r="K26" s="16"/>
      <c r="L26" s="16"/>
      <c r="M26" s="16"/>
      <c r="N26" s="16"/>
      <c r="O26" s="16"/>
    </row>
    <row r="27" spans="1:15" ht="15" customHeight="1" x14ac:dyDescent="0.25">
      <c r="A27" s="118" t="s">
        <v>30</v>
      </c>
      <c r="B27" s="119"/>
      <c r="C27" s="85"/>
      <c r="D27" s="86" t="s">
        <v>15</v>
      </c>
      <c r="E27" s="88" t="s">
        <v>31</v>
      </c>
      <c r="F27" s="112">
        <v>554</v>
      </c>
      <c r="G27" s="41">
        <f t="shared" si="4"/>
        <v>969.5</v>
      </c>
      <c r="H27" s="42">
        <f t="shared" si="5"/>
        <v>1322.6749999999997</v>
      </c>
      <c r="J27" s="66"/>
      <c r="K27" s="16"/>
      <c r="L27" s="16"/>
      <c r="M27" s="16"/>
      <c r="N27" s="16"/>
      <c r="O27" s="16"/>
    </row>
    <row r="28" spans="1:15" ht="54.75" customHeight="1" x14ac:dyDescent="0.25">
      <c r="A28" s="118" t="s">
        <v>32</v>
      </c>
      <c r="B28" s="119"/>
      <c r="C28" s="71" t="s">
        <v>6</v>
      </c>
      <c r="D28" s="86" t="s">
        <v>7</v>
      </c>
      <c r="E28" s="88" t="s">
        <v>33</v>
      </c>
      <c r="F28" s="112">
        <v>2168</v>
      </c>
      <c r="G28" s="41">
        <f t="shared" si="4"/>
        <v>3794</v>
      </c>
      <c r="H28" s="42">
        <f t="shared" si="5"/>
        <v>5176.1000000000004</v>
      </c>
      <c r="J28" s="66"/>
      <c r="K28" s="16"/>
      <c r="L28" s="16"/>
      <c r="M28" s="16"/>
      <c r="N28" s="16"/>
      <c r="O28" s="16"/>
    </row>
    <row r="29" spans="1:15" ht="56.45" customHeight="1" x14ac:dyDescent="0.25">
      <c r="A29" s="118" t="s">
        <v>34</v>
      </c>
      <c r="B29" s="119"/>
      <c r="C29" s="71" t="s">
        <v>6</v>
      </c>
      <c r="D29" s="86" t="s">
        <v>7</v>
      </c>
      <c r="E29" s="88" t="s">
        <v>35</v>
      </c>
      <c r="F29" s="112">
        <v>1623</v>
      </c>
      <c r="G29" s="41">
        <f t="shared" si="4"/>
        <v>2840.25</v>
      </c>
      <c r="H29" s="42">
        <f t="shared" si="5"/>
        <v>3874.9124999999999</v>
      </c>
      <c r="J29" s="66"/>
      <c r="K29" s="16"/>
      <c r="L29" s="16"/>
      <c r="M29" s="16"/>
      <c r="N29" s="16"/>
      <c r="O29" s="16"/>
    </row>
    <row r="30" spans="1:15" ht="58.15" customHeight="1" x14ac:dyDescent="0.25">
      <c r="A30" s="118" t="s">
        <v>36</v>
      </c>
      <c r="B30" s="119"/>
      <c r="C30" s="71" t="s">
        <v>6</v>
      </c>
      <c r="D30" s="86" t="s">
        <v>7</v>
      </c>
      <c r="E30" s="88" t="s">
        <v>37</v>
      </c>
      <c r="F30" s="112">
        <v>1119</v>
      </c>
      <c r="G30" s="41">
        <f t="shared" si="4"/>
        <v>1958.25</v>
      </c>
      <c r="H30" s="42">
        <f t="shared" si="5"/>
        <v>2671.6125000000002</v>
      </c>
      <c r="J30" s="66"/>
      <c r="K30" s="16"/>
      <c r="L30" s="16"/>
      <c r="M30" s="16"/>
      <c r="N30" s="16"/>
      <c r="O30" s="16"/>
    </row>
    <row r="31" spans="1:15" ht="42.75" customHeight="1" x14ac:dyDescent="0.25">
      <c r="A31" s="118" t="s">
        <v>38</v>
      </c>
      <c r="B31" s="119"/>
      <c r="C31" s="71" t="s">
        <v>6</v>
      </c>
      <c r="D31" s="86" t="s">
        <v>7</v>
      </c>
      <c r="E31" s="88" t="s">
        <v>39</v>
      </c>
      <c r="F31" s="112">
        <v>571</v>
      </c>
      <c r="G31" s="41">
        <f t="shared" si="4"/>
        <v>999.25</v>
      </c>
      <c r="H31" s="42">
        <f t="shared" si="5"/>
        <v>1363.2624999999998</v>
      </c>
      <c r="J31" s="66"/>
      <c r="K31" s="16"/>
      <c r="L31" s="16"/>
      <c r="M31" s="16"/>
      <c r="N31" s="16"/>
      <c r="O31" s="16"/>
    </row>
    <row r="32" spans="1:15" ht="40.5" customHeight="1" x14ac:dyDescent="0.25">
      <c r="A32" s="118" t="s">
        <v>40</v>
      </c>
      <c r="B32" s="119"/>
      <c r="C32" s="71" t="s">
        <v>6</v>
      </c>
      <c r="D32" s="86" t="s">
        <v>7</v>
      </c>
      <c r="E32" s="88" t="s">
        <v>41</v>
      </c>
      <c r="F32" s="112">
        <v>198</v>
      </c>
      <c r="G32" s="41">
        <f t="shared" si="4"/>
        <v>346.5</v>
      </c>
      <c r="H32" s="42">
        <f t="shared" si="5"/>
        <v>472.72500000000002</v>
      </c>
      <c r="J32" s="66"/>
      <c r="K32" s="16"/>
      <c r="L32" s="16"/>
      <c r="M32" s="16"/>
      <c r="N32" s="16"/>
      <c r="O32" s="16"/>
    </row>
    <row r="33" spans="1:15" ht="41.25" customHeight="1" x14ac:dyDescent="0.25">
      <c r="A33" s="118" t="s">
        <v>42</v>
      </c>
      <c r="B33" s="119"/>
      <c r="C33" s="71" t="s">
        <v>6</v>
      </c>
      <c r="D33" s="86" t="s">
        <v>7</v>
      </c>
      <c r="E33" s="88" t="s">
        <v>43</v>
      </c>
      <c r="F33" s="112">
        <v>1714</v>
      </c>
      <c r="G33" s="41">
        <f t="shared" si="4"/>
        <v>2999.5</v>
      </c>
      <c r="H33" s="42">
        <f t="shared" si="5"/>
        <v>4092.1749999999997</v>
      </c>
      <c r="J33" s="66"/>
      <c r="K33" s="16"/>
      <c r="L33" s="16"/>
      <c r="M33" s="16"/>
      <c r="N33" s="16"/>
      <c r="O33" s="16"/>
    </row>
    <row r="34" spans="1:15" ht="41.25" customHeight="1" x14ac:dyDescent="0.25">
      <c r="A34" s="118" t="s">
        <v>44</v>
      </c>
      <c r="B34" s="119"/>
      <c r="C34" s="71" t="s">
        <v>6</v>
      </c>
      <c r="D34" s="86" t="s">
        <v>7</v>
      </c>
      <c r="E34" s="88" t="s">
        <v>45</v>
      </c>
      <c r="F34" s="112">
        <v>1159</v>
      </c>
      <c r="G34" s="41">
        <f t="shared" si="4"/>
        <v>2028.25</v>
      </c>
      <c r="H34" s="42">
        <f t="shared" si="5"/>
        <v>2767.1125000000002</v>
      </c>
      <c r="J34" s="66"/>
      <c r="K34" s="16"/>
      <c r="L34" s="16"/>
      <c r="M34" s="16"/>
      <c r="N34" s="16"/>
      <c r="O34" s="16"/>
    </row>
    <row r="35" spans="1:15" ht="42" customHeight="1" x14ac:dyDescent="0.25">
      <c r="A35" s="118" t="s">
        <v>46</v>
      </c>
      <c r="B35" s="119"/>
      <c r="C35" s="71" t="s">
        <v>6</v>
      </c>
      <c r="D35" s="86" t="s">
        <v>7</v>
      </c>
      <c r="E35" s="88" t="s">
        <v>47</v>
      </c>
      <c r="F35" s="112">
        <v>641</v>
      </c>
      <c r="G35" s="41">
        <f t="shared" si="4"/>
        <v>1121.75</v>
      </c>
      <c r="H35" s="42">
        <f t="shared" si="5"/>
        <v>1530.3874999999998</v>
      </c>
      <c r="J35" s="66"/>
      <c r="K35" s="16"/>
      <c r="L35" s="16"/>
      <c r="M35" s="16"/>
      <c r="N35" s="16"/>
      <c r="O35" s="16"/>
    </row>
    <row r="36" spans="1:15" ht="28.9" customHeight="1" x14ac:dyDescent="0.25">
      <c r="A36" s="118" t="s">
        <v>48</v>
      </c>
      <c r="B36" s="119"/>
      <c r="C36" s="71"/>
      <c r="D36" s="86" t="s">
        <v>15</v>
      </c>
      <c r="E36" s="88" t="s">
        <v>49</v>
      </c>
      <c r="F36" s="112">
        <v>303</v>
      </c>
      <c r="G36" s="41">
        <f t="shared" si="4"/>
        <v>530.25</v>
      </c>
      <c r="H36" s="42">
        <f t="shared" si="5"/>
        <v>723.41250000000002</v>
      </c>
      <c r="J36" s="66"/>
      <c r="K36" s="16"/>
      <c r="L36" s="16"/>
      <c r="M36" s="16"/>
      <c r="N36" s="16"/>
      <c r="O36" s="16"/>
    </row>
    <row r="37" spans="1:15" ht="17.45" customHeight="1" x14ac:dyDescent="0.25">
      <c r="A37" s="118" t="s">
        <v>50</v>
      </c>
      <c r="B37" s="119"/>
      <c r="C37" s="71"/>
      <c r="D37" s="86" t="s">
        <v>15</v>
      </c>
      <c r="E37" s="88" t="s">
        <v>51</v>
      </c>
      <c r="F37" s="112">
        <v>302</v>
      </c>
      <c r="G37" s="41">
        <f t="shared" si="4"/>
        <v>528.5</v>
      </c>
      <c r="H37" s="42">
        <f t="shared" si="5"/>
        <v>721.02499999999986</v>
      </c>
      <c r="J37" s="66"/>
      <c r="K37" s="16"/>
      <c r="L37" s="16"/>
      <c r="M37" s="16"/>
      <c r="N37" s="16"/>
      <c r="O37" s="16"/>
    </row>
    <row r="38" spans="1:15" ht="28.15" customHeight="1" x14ac:dyDescent="0.25">
      <c r="A38" s="118" t="s">
        <v>169</v>
      </c>
      <c r="B38" s="119"/>
      <c r="C38" s="71"/>
      <c r="D38" s="86" t="s">
        <v>12</v>
      </c>
      <c r="E38" s="88" t="s">
        <v>170</v>
      </c>
      <c r="F38" s="112">
        <v>1</v>
      </c>
      <c r="G38" s="41">
        <f t="shared" si="4"/>
        <v>1.75</v>
      </c>
      <c r="H38" s="42">
        <f t="shared" si="5"/>
        <v>2.3874999999999997</v>
      </c>
      <c r="J38" s="66"/>
      <c r="K38" s="16"/>
      <c r="L38" s="16"/>
      <c r="M38" s="16"/>
      <c r="N38" s="16"/>
      <c r="O38" s="16"/>
    </row>
    <row r="39" spans="1:15" ht="27.6" customHeight="1" x14ac:dyDescent="0.25">
      <c r="A39" s="118" t="s">
        <v>171</v>
      </c>
      <c r="B39" s="119"/>
      <c r="C39" s="71"/>
      <c r="D39" s="86" t="s">
        <v>12</v>
      </c>
      <c r="E39" s="88" t="s">
        <v>172</v>
      </c>
      <c r="F39" s="112">
        <v>3</v>
      </c>
      <c r="G39" s="41">
        <f t="shared" si="4"/>
        <v>5.25</v>
      </c>
      <c r="H39" s="42">
        <f t="shared" si="5"/>
        <v>7.1624999999999996</v>
      </c>
      <c r="J39" s="66"/>
      <c r="K39" s="16"/>
      <c r="L39" s="16"/>
      <c r="M39" s="16"/>
      <c r="N39" s="16"/>
      <c r="O39" s="16"/>
    </row>
    <row r="40" spans="1:15" x14ac:dyDescent="0.25">
      <c r="A40" s="118" t="s">
        <v>52</v>
      </c>
      <c r="B40" s="119"/>
      <c r="C40" s="71"/>
      <c r="D40" s="86" t="s">
        <v>7</v>
      </c>
      <c r="E40" s="88" t="s">
        <v>53</v>
      </c>
      <c r="F40" s="84" t="s">
        <v>23</v>
      </c>
      <c r="G40" s="84" t="s">
        <v>23</v>
      </c>
      <c r="H40" s="77" t="s">
        <v>23</v>
      </c>
      <c r="J40" s="66"/>
      <c r="K40" s="16"/>
      <c r="L40" s="16"/>
      <c r="M40" s="16"/>
      <c r="N40" s="16"/>
      <c r="O40" s="16"/>
    </row>
    <row r="41" spans="1:15" x14ac:dyDescent="0.25">
      <c r="A41" s="118" t="s">
        <v>178</v>
      </c>
      <c r="B41" s="119"/>
      <c r="C41" s="71"/>
      <c r="D41" s="86" t="s">
        <v>15</v>
      </c>
      <c r="E41" s="88" t="s">
        <v>179</v>
      </c>
      <c r="F41" s="112">
        <v>33</v>
      </c>
      <c r="G41" s="41">
        <f t="shared" ref="G41" si="6">+F41*1.75</f>
        <v>57.75</v>
      </c>
      <c r="H41" s="42">
        <f t="shared" ref="H41" si="7">+F41*1.91*1.25</f>
        <v>78.787499999999994</v>
      </c>
      <c r="J41" s="66"/>
      <c r="K41" s="16"/>
      <c r="L41" s="16"/>
      <c r="M41" s="16"/>
      <c r="N41" s="16"/>
      <c r="O41" s="16"/>
    </row>
    <row r="42" spans="1:15" x14ac:dyDescent="0.25">
      <c r="A42" s="118"/>
      <c r="B42" s="119"/>
      <c r="C42" s="85"/>
      <c r="D42" s="86"/>
      <c r="E42" s="72"/>
      <c r="F42" s="84"/>
      <c r="G42" s="84"/>
      <c r="H42" s="77"/>
      <c r="J42" s="66"/>
      <c r="K42" s="16"/>
      <c r="L42" s="16"/>
      <c r="M42" s="16"/>
      <c r="N42" s="16"/>
      <c r="O42" s="16"/>
    </row>
    <row r="43" spans="1:15" x14ac:dyDescent="0.25">
      <c r="A43" s="102" t="s">
        <v>54</v>
      </c>
      <c r="B43" s="103"/>
      <c r="C43" s="103"/>
      <c r="D43" s="103"/>
      <c r="E43" s="103"/>
      <c r="F43" s="103"/>
      <c r="G43" s="103"/>
      <c r="H43" s="104"/>
      <c r="I43" s="20"/>
      <c r="J43" s="66"/>
    </row>
    <row r="44" spans="1:15" s="62" customFormat="1" ht="15" customHeight="1" x14ac:dyDescent="0.2">
      <c r="A44" s="120" t="s">
        <v>55</v>
      </c>
      <c r="B44" s="121"/>
      <c r="C44" s="70"/>
      <c r="D44" s="87" t="s">
        <v>15</v>
      </c>
      <c r="E44" s="88" t="s">
        <v>56</v>
      </c>
      <c r="F44" s="112">
        <v>16</v>
      </c>
      <c r="G44" s="41">
        <f t="shared" ref="G44:G50" si="8">+F44*1.75</f>
        <v>28</v>
      </c>
      <c r="H44" s="42">
        <f t="shared" ref="H44:H50" si="9">+F44*1.91*1.25</f>
        <v>38.199999999999996</v>
      </c>
      <c r="I44" s="60"/>
      <c r="J44" s="48"/>
      <c r="K44" s="61"/>
      <c r="L44" s="61"/>
      <c r="M44" s="61"/>
    </row>
    <row r="45" spans="1:15" s="62" customFormat="1" ht="22.5" customHeight="1" x14ac:dyDescent="0.2">
      <c r="A45" s="120" t="s">
        <v>57</v>
      </c>
      <c r="B45" s="121"/>
      <c r="C45" s="113" t="s">
        <v>166</v>
      </c>
      <c r="D45" s="87" t="s">
        <v>15</v>
      </c>
      <c r="E45" s="88" t="s">
        <v>58</v>
      </c>
      <c r="F45" s="112">
        <v>23</v>
      </c>
      <c r="G45" s="41">
        <f t="shared" si="8"/>
        <v>40.25</v>
      </c>
      <c r="H45" s="42">
        <f t="shared" si="9"/>
        <v>54.912500000000001</v>
      </c>
      <c r="I45" s="60"/>
      <c r="J45" s="48"/>
      <c r="K45" s="61"/>
      <c r="L45" s="61"/>
      <c r="M45" s="61"/>
    </row>
    <row r="46" spans="1:15" s="62" customFormat="1" ht="15.75" customHeight="1" x14ac:dyDescent="0.2">
      <c r="A46" s="120" t="s">
        <v>59</v>
      </c>
      <c r="B46" s="121"/>
      <c r="C46" s="113" t="s">
        <v>60</v>
      </c>
      <c r="D46" s="87" t="s">
        <v>15</v>
      </c>
      <c r="E46" s="88" t="s">
        <v>61</v>
      </c>
      <c r="F46" s="112">
        <v>16</v>
      </c>
      <c r="G46" s="41">
        <f t="shared" si="8"/>
        <v>28</v>
      </c>
      <c r="H46" s="42">
        <f t="shared" si="9"/>
        <v>38.199999999999996</v>
      </c>
      <c r="I46" s="60"/>
      <c r="J46" s="48"/>
      <c r="K46" s="61"/>
      <c r="L46" s="61"/>
      <c r="M46" s="61"/>
    </row>
    <row r="47" spans="1:15" s="62" customFormat="1" ht="22.5" x14ac:dyDescent="0.2">
      <c r="A47" s="120" t="s">
        <v>62</v>
      </c>
      <c r="B47" s="121"/>
      <c r="C47" s="113" t="s">
        <v>167</v>
      </c>
      <c r="D47" s="87" t="s">
        <v>15</v>
      </c>
      <c r="E47" s="88" t="s">
        <v>63</v>
      </c>
      <c r="F47" s="112">
        <v>14</v>
      </c>
      <c r="G47" s="41">
        <f t="shared" si="8"/>
        <v>24.5</v>
      </c>
      <c r="H47" s="42">
        <f t="shared" si="9"/>
        <v>33.424999999999997</v>
      </c>
      <c r="I47" s="60"/>
      <c r="J47" s="48"/>
      <c r="K47" s="61"/>
      <c r="L47" s="61"/>
      <c r="M47" s="61"/>
    </row>
    <row r="48" spans="1:15" s="62" customFormat="1" ht="21.75" customHeight="1" x14ac:dyDescent="0.2">
      <c r="A48" s="120" t="s">
        <v>64</v>
      </c>
      <c r="B48" s="121"/>
      <c r="C48" s="113" t="s">
        <v>168</v>
      </c>
      <c r="D48" s="87" t="s">
        <v>15</v>
      </c>
      <c r="E48" s="88" t="s">
        <v>65</v>
      </c>
      <c r="F48" s="112">
        <v>32</v>
      </c>
      <c r="G48" s="41">
        <f t="shared" si="8"/>
        <v>56</v>
      </c>
      <c r="H48" s="42">
        <f t="shared" si="9"/>
        <v>76.399999999999991</v>
      </c>
      <c r="I48" s="60"/>
      <c r="J48" s="48"/>
      <c r="K48" s="61"/>
      <c r="L48" s="61"/>
      <c r="M48" s="61"/>
    </row>
    <row r="49" spans="1:15" s="62" customFormat="1" ht="19.5" customHeight="1" x14ac:dyDescent="0.2">
      <c r="A49" s="120" t="s">
        <v>66</v>
      </c>
      <c r="B49" s="121"/>
      <c r="C49" s="76"/>
      <c r="D49" s="87" t="s">
        <v>15</v>
      </c>
      <c r="E49" s="88" t="s">
        <v>67</v>
      </c>
      <c r="F49" s="112">
        <v>93</v>
      </c>
      <c r="G49" s="41">
        <f t="shared" si="8"/>
        <v>162.75</v>
      </c>
      <c r="H49" s="42">
        <f t="shared" si="9"/>
        <v>222.03749999999999</v>
      </c>
      <c r="I49" s="60"/>
      <c r="J49" s="63"/>
      <c r="K49" s="61"/>
      <c r="L49" s="61"/>
      <c r="M49" s="61"/>
    </row>
    <row r="50" spans="1:15" s="62" customFormat="1" ht="19.5" customHeight="1" x14ac:dyDescent="0.2">
      <c r="A50" s="120" t="s">
        <v>68</v>
      </c>
      <c r="B50" s="121"/>
      <c r="C50" s="76"/>
      <c r="D50" s="87" t="s">
        <v>15</v>
      </c>
      <c r="E50" s="88" t="s">
        <v>69</v>
      </c>
      <c r="F50" s="112">
        <v>47</v>
      </c>
      <c r="G50" s="41">
        <f t="shared" si="8"/>
        <v>82.25</v>
      </c>
      <c r="H50" s="42">
        <f t="shared" si="9"/>
        <v>112.21249999999999</v>
      </c>
      <c r="I50" s="60"/>
      <c r="J50" s="63"/>
      <c r="K50" s="61"/>
      <c r="L50" s="61"/>
      <c r="M50" s="61"/>
    </row>
    <row r="51" spans="1:15" s="62" customFormat="1" ht="15" customHeight="1" x14ac:dyDescent="0.2">
      <c r="A51" s="124" t="s">
        <v>70</v>
      </c>
      <c r="B51" s="125"/>
      <c r="C51" s="79"/>
      <c r="D51" s="52" t="s">
        <v>7</v>
      </c>
      <c r="E51" s="51" t="s">
        <v>71</v>
      </c>
      <c r="F51" s="49" t="s">
        <v>23</v>
      </c>
      <c r="G51" s="49" t="s">
        <v>23</v>
      </c>
      <c r="H51" s="50" t="s">
        <v>23</v>
      </c>
      <c r="I51" s="58"/>
      <c r="J51" s="48"/>
      <c r="K51" s="59"/>
      <c r="L51" s="59"/>
      <c r="M51" s="59"/>
      <c r="N51" s="59"/>
      <c r="O51" s="59"/>
    </row>
    <row r="52" spans="1:15" s="62" customFormat="1" ht="15.75" customHeight="1" x14ac:dyDescent="0.2">
      <c r="A52" s="118" t="s">
        <v>72</v>
      </c>
      <c r="B52" s="119"/>
      <c r="C52" s="71"/>
      <c r="D52" s="86" t="s">
        <v>15</v>
      </c>
      <c r="E52" s="88" t="s">
        <v>73</v>
      </c>
      <c r="F52" s="112">
        <v>1216</v>
      </c>
      <c r="G52" s="41">
        <f t="shared" ref="G52:G56" si="10">+F52*1.75</f>
        <v>2128</v>
      </c>
      <c r="H52" s="42">
        <f t="shared" ref="H52:H56" si="11">+F52*1.91*1.25</f>
        <v>2903.2</v>
      </c>
      <c r="J52" s="48"/>
      <c r="K52" s="54"/>
      <c r="L52" s="59"/>
      <c r="M52" s="59"/>
      <c r="N52" s="59"/>
      <c r="O52" s="59"/>
    </row>
    <row r="53" spans="1:15" s="62" customFormat="1" ht="12.75" x14ac:dyDescent="0.2">
      <c r="A53" s="118" t="s">
        <v>74</v>
      </c>
      <c r="B53" s="119"/>
      <c r="C53" s="76"/>
      <c r="D53" s="86" t="s">
        <v>15</v>
      </c>
      <c r="E53" s="88" t="s">
        <v>75</v>
      </c>
      <c r="F53" s="112">
        <v>303</v>
      </c>
      <c r="G53" s="41">
        <f t="shared" si="10"/>
        <v>530.25</v>
      </c>
      <c r="H53" s="42">
        <f t="shared" si="11"/>
        <v>723.41250000000002</v>
      </c>
      <c r="I53" s="60"/>
      <c r="J53" s="48"/>
      <c r="K53" s="68"/>
      <c r="L53" s="59"/>
      <c r="M53" s="59"/>
      <c r="N53" s="59"/>
      <c r="O53" s="59"/>
    </row>
    <row r="54" spans="1:15" s="62" customFormat="1" ht="15" customHeight="1" x14ac:dyDescent="0.2">
      <c r="A54" s="118" t="s">
        <v>76</v>
      </c>
      <c r="B54" s="119"/>
      <c r="C54" s="80"/>
      <c r="D54" s="86" t="s">
        <v>15</v>
      </c>
      <c r="E54" s="72" t="s">
        <v>77</v>
      </c>
      <c r="F54" s="112">
        <v>78</v>
      </c>
      <c r="G54" s="41">
        <f t="shared" si="10"/>
        <v>136.5</v>
      </c>
      <c r="H54" s="42">
        <f t="shared" si="11"/>
        <v>186.22499999999999</v>
      </c>
      <c r="J54" s="48"/>
      <c r="K54" s="55"/>
      <c r="L54" s="59"/>
      <c r="M54" s="59"/>
      <c r="N54" s="59"/>
      <c r="O54" s="59"/>
    </row>
    <row r="55" spans="1:15" s="62" customFormat="1" ht="12.75" x14ac:dyDescent="0.2">
      <c r="A55" s="118" t="s">
        <v>78</v>
      </c>
      <c r="B55" s="119"/>
      <c r="C55" s="81"/>
      <c r="D55" s="86" t="s">
        <v>15</v>
      </c>
      <c r="E55" s="72" t="s">
        <v>79</v>
      </c>
      <c r="F55" s="112">
        <v>39</v>
      </c>
      <c r="G55" s="41">
        <f t="shared" si="10"/>
        <v>68.25</v>
      </c>
      <c r="H55" s="42">
        <f t="shared" si="11"/>
        <v>93.112499999999997</v>
      </c>
      <c r="I55" s="64"/>
      <c r="J55" s="48"/>
      <c r="K55" s="68"/>
      <c r="L55" s="59"/>
      <c r="M55" s="59"/>
      <c r="N55" s="59"/>
      <c r="O55" s="59"/>
    </row>
    <row r="56" spans="1:15" s="62" customFormat="1" ht="12.75" x14ac:dyDescent="0.2">
      <c r="A56" s="118" t="s">
        <v>80</v>
      </c>
      <c r="B56" s="119"/>
      <c r="C56" s="71"/>
      <c r="D56" s="86" t="s">
        <v>15</v>
      </c>
      <c r="E56" s="72" t="s">
        <v>81</v>
      </c>
      <c r="F56" s="112">
        <v>23</v>
      </c>
      <c r="G56" s="41">
        <f t="shared" si="10"/>
        <v>40.25</v>
      </c>
      <c r="H56" s="42">
        <f t="shared" si="11"/>
        <v>54.912500000000001</v>
      </c>
      <c r="J56" s="48"/>
      <c r="K56" s="68"/>
      <c r="L56" s="59"/>
      <c r="M56" s="59"/>
      <c r="N56" s="59"/>
      <c r="O56" s="59"/>
    </row>
    <row r="57" spans="1:15" s="62" customFormat="1" ht="15" customHeight="1" x14ac:dyDescent="0.2">
      <c r="A57" s="118" t="s">
        <v>82</v>
      </c>
      <c r="B57" s="119"/>
      <c r="C57" s="80"/>
      <c r="D57" s="86" t="s">
        <v>15</v>
      </c>
      <c r="E57" s="72" t="s">
        <v>83</v>
      </c>
      <c r="F57" s="49" t="s">
        <v>23</v>
      </c>
      <c r="G57" s="49" t="s">
        <v>23</v>
      </c>
      <c r="H57" s="50" t="s">
        <v>23</v>
      </c>
      <c r="I57" s="60"/>
      <c r="J57" s="48"/>
      <c r="K57" s="68"/>
      <c r="L57" s="59"/>
      <c r="M57" s="59"/>
      <c r="N57" s="59"/>
      <c r="O57" s="59"/>
    </row>
    <row r="58" spans="1:15" s="62" customFormat="1" ht="15" customHeight="1" x14ac:dyDescent="0.2">
      <c r="A58" s="118" t="s">
        <v>84</v>
      </c>
      <c r="B58" s="119"/>
      <c r="C58" s="71"/>
      <c r="D58" s="86" t="s">
        <v>15</v>
      </c>
      <c r="E58" s="72" t="s">
        <v>85</v>
      </c>
      <c r="F58" s="49" t="s">
        <v>23</v>
      </c>
      <c r="G58" s="49" t="s">
        <v>23</v>
      </c>
      <c r="H58" s="50" t="s">
        <v>23</v>
      </c>
      <c r="J58" s="48"/>
      <c r="K58" s="68"/>
      <c r="L58" s="59"/>
      <c r="M58" s="59"/>
      <c r="N58" s="59"/>
      <c r="O58" s="59"/>
    </row>
    <row r="59" spans="1:15" s="62" customFormat="1" ht="15" customHeight="1" x14ac:dyDescent="0.2">
      <c r="A59" s="118" t="s">
        <v>161</v>
      </c>
      <c r="B59" s="119"/>
      <c r="C59" s="71"/>
      <c r="D59" s="86" t="s">
        <v>86</v>
      </c>
      <c r="E59" s="72" t="s">
        <v>87</v>
      </c>
      <c r="F59" s="49" t="s">
        <v>23</v>
      </c>
      <c r="G59" s="49" t="s">
        <v>23</v>
      </c>
      <c r="H59" s="50" t="s">
        <v>23</v>
      </c>
      <c r="J59" s="48"/>
      <c r="K59" s="68"/>
      <c r="L59" s="59"/>
      <c r="M59" s="59"/>
      <c r="N59" s="59"/>
      <c r="O59" s="59"/>
    </row>
    <row r="60" spans="1:15" s="62" customFormat="1" ht="15" customHeight="1" x14ac:dyDescent="0.2">
      <c r="A60" s="118" t="s">
        <v>186</v>
      </c>
      <c r="B60" s="119"/>
      <c r="C60" s="71"/>
      <c r="D60" s="52" t="s">
        <v>7</v>
      </c>
      <c r="E60" s="72" t="s">
        <v>189</v>
      </c>
      <c r="F60" s="112">
        <v>150</v>
      </c>
      <c r="G60" s="41">
        <f t="shared" ref="G60:G62" si="12">+F60*1.75</f>
        <v>262.5</v>
      </c>
      <c r="H60" s="42">
        <f t="shared" ref="H60:H62" si="13">+F60*1.91*1.25</f>
        <v>358.125</v>
      </c>
      <c r="J60" s="48"/>
      <c r="K60" s="68"/>
      <c r="L60" s="59"/>
      <c r="M60" s="59"/>
      <c r="N60" s="59"/>
      <c r="O60" s="59"/>
    </row>
    <row r="61" spans="1:15" s="62" customFormat="1" ht="15" customHeight="1" x14ac:dyDescent="0.2">
      <c r="A61" s="118" t="s">
        <v>187</v>
      </c>
      <c r="B61" s="119"/>
      <c r="C61" s="71"/>
      <c r="D61" s="52" t="s">
        <v>7</v>
      </c>
      <c r="E61" s="72" t="s">
        <v>190</v>
      </c>
      <c r="F61" s="112">
        <v>200</v>
      </c>
      <c r="G61" s="41">
        <f t="shared" si="12"/>
        <v>350</v>
      </c>
      <c r="H61" s="42">
        <f t="shared" si="13"/>
        <v>477.5</v>
      </c>
      <c r="J61" s="48"/>
      <c r="K61" s="68"/>
      <c r="L61" s="59"/>
      <c r="M61" s="59"/>
      <c r="N61" s="59"/>
      <c r="O61" s="59"/>
    </row>
    <row r="62" spans="1:15" s="62" customFormat="1" ht="15" customHeight="1" x14ac:dyDescent="0.2">
      <c r="A62" s="118" t="s">
        <v>188</v>
      </c>
      <c r="B62" s="119"/>
      <c r="C62" s="71"/>
      <c r="D62" s="52" t="s">
        <v>7</v>
      </c>
      <c r="E62" s="72" t="s">
        <v>191</v>
      </c>
      <c r="F62" s="112">
        <v>250</v>
      </c>
      <c r="G62" s="41">
        <f t="shared" si="12"/>
        <v>437.5</v>
      </c>
      <c r="H62" s="42">
        <f t="shared" si="13"/>
        <v>596.875</v>
      </c>
      <c r="J62" s="48"/>
      <c r="K62" s="68"/>
      <c r="L62" s="59"/>
      <c r="M62" s="59"/>
      <c r="N62" s="59"/>
      <c r="O62" s="59"/>
    </row>
    <row r="63" spans="1:15" s="62" customFormat="1" ht="12.75" x14ac:dyDescent="0.2">
      <c r="A63" s="65"/>
      <c r="B63" s="56"/>
      <c r="C63" s="85"/>
      <c r="D63" s="86"/>
      <c r="E63" s="72"/>
      <c r="F63" s="74"/>
      <c r="G63" s="74"/>
      <c r="H63" s="57"/>
      <c r="J63" s="48"/>
      <c r="K63" s="68"/>
      <c r="L63" s="59"/>
      <c r="M63" s="59"/>
      <c r="N63" s="59"/>
      <c r="O63" s="59"/>
    </row>
    <row r="64" spans="1:15" s="130" customFormat="1" x14ac:dyDescent="0.25">
      <c r="A64" s="102" t="s">
        <v>213</v>
      </c>
      <c r="B64" s="103"/>
      <c r="C64" s="103"/>
      <c r="D64" s="103"/>
      <c r="E64" s="103"/>
      <c r="F64" s="103"/>
      <c r="G64" s="103"/>
      <c r="H64" s="104"/>
      <c r="I64" s="132"/>
      <c r="J64" s="131"/>
    </row>
    <row r="65" spans="1:10" s="130" customFormat="1" x14ac:dyDescent="0.25">
      <c r="A65" s="144" t="s">
        <v>214</v>
      </c>
      <c r="B65" s="145"/>
      <c r="C65" s="137"/>
      <c r="D65" s="140" t="s">
        <v>194</v>
      </c>
      <c r="E65" s="142" t="s">
        <v>197</v>
      </c>
      <c r="F65" s="135">
        <v>175</v>
      </c>
      <c r="G65" s="134">
        <f>ROUND(F65*1.75,2)</f>
        <v>306.25</v>
      </c>
      <c r="H65" s="133">
        <f>F65*1.91*1.25</f>
        <v>417.8125</v>
      </c>
      <c r="I65" s="132"/>
      <c r="J65" s="131"/>
    </row>
    <row r="66" spans="1:10" s="130" customFormat="1" x14ac:dyDescent="0.25">
      <c r="A66" s="144" t="s">
        <v>215</v>
      </c>
      <c r="B66" s="145"/>
      <c r="C66" s="137"/>
      <c r="D66" s="140" t="s">
        <v>194</v>
      </c>
      <c r="E66" s="143" t="s">
        <v>198</v>
      </c>
      <c r="F66" s="135">
        <v>450</v>
      </c>
      <c r="G66" s="134">
        <f>ROUND(F66*1.75,2)</f>
        <v>787.5</v>
      </c>
      <c r="H66" s="133">
        <f>F66*1.91*1.25</f>
        <v>1074.375</v>
      </c>
      <c r="I66" s="132"/>
      <c r="J66" s="131"/>
    </row>
    <row r="67" spans="1:10" s="130" customFormat="1" x14ac:dyDescent="0.25">
      <c r="A67" s="146" t="s">
        <v>216</v>
      </c>
      <c r="B67" s="147"/>
      <c r="C67" s="139"/>
      <c r="D67" s="141" t="s">
        <v>194</v>
      </c>
      <c r="E67" s="143" t="s">
        <v>199</v>
      </c>
      <c r="F67" s="135">
        <v>800</v>
      </c>
      <c r="G67" s="134">
        <f>ROUND(F67*1.75,2)</f>
        <v>1400</v>
      </c>
      <c r="H67" s="133">
        <f>F67*1.91*1.25</f>
        <v>1910</v>
      </c>
      <c r="I67" s="132"/>
      <c r="J67" s="131"/>
    </row>
    <row r="68" spans="1:10" s="130" customFormat="1" x14ac:dyDescent="0.25">
      <c r="A68" s="146" t="s">
        <v>217</v>
      </c>
      <c r="B68" s="147"/>
      <c r="C68" s="139"/>
      <c r="D68" s="141" t="s">
        <v>194</v>
      </c>
      <c r="E68" s="143" t="s">
        <v>200</v>
      </c>
      <c r="F68" s="135">
        <v>1200</v>
      </c>
      <c r="G68" s="134">
        <f>ROUND(F68*1.75,2)</f>
        <v>2100</v>
      </c>
      <c r="H68" s="133">
        <f>F68*1.91*1.25</f>
        <v>2865</v>
      </c>
      <c r="I68" s="132"/>
      <c r="J68" s="131"/>
    </row>
    <row r="69" spans="1:10" s="130" customFormat="1" x14ac:dyDescent="0.25">
      <c r="A69" s="146" t="s">
        <v>196</v>
      </c>
      <c r="B69" s="147"/>
      <c r="C69" s="139"/>
      <c r="D69" s="141" t="s">
        <v>194</v>
      </c>
      <c r="E69" s="143" t="s">
        <v>201</v>
      </c>
      <c r="F69" s="135">
        <v>68.185799999999986</v>
      </c>
      <c r="G69" s="134">
        <f>ROUND(F69*1.75,2)</f>
        <v>119.33</v>
      </c>
      <c r="H69" s="133">
        <f>F69*1.91*1.25</f>
        <v>162.79359749999998</v>
      </c>
      <c r="I69" s="132"/>
      <c r="J69" s="131"/>
    </row>
    <row r="70" spans="1:10" s="130" customFormat="1" x14ac:dyDescent="0.25">
      <c r="A70" s="146" t="s">
        <v>218</v>
      </c>
      <c r="B70" s="147"/>
      <c r="C70" s="139"/>
      <c r="D70" s="141" t="s">
        <v>194</v>
      </c>
      <c r="E70" s="143" t="s">
        <v>202</v>
      </c>
      <c r="F70" s="135">
        <v>11.933549999999999</v>
      </c>
      <c r="G70" s="134">
        <f>ROUND(F70*1.75,2)</f>
        <v>20.88</v>
      </c>
      <c r="H70" s="133">
        <f>F70*1.91*1.25</f>
        <v>28.491350624999995</v>
      </c>
      <c r="I70" s="132"/>
      <c r="J70" s="131"/>
    </row>
    <row r="71" spans="1:10" s="130" customFormat="1" x14ac:dyDescent="0.25">
      <c r="A71" s="144" t="s">
        <v>219</v>
      </c>
      <c r="B71" s="145"/>
      <c r="C71" s="137"/>
      <c r="D71" s="140" t="s">
        <v>155</v>
      </c>
      <c r="E71" s="143" t="s">
        <v>203</v>
      </c>
      <c r="F71" s="135">
        <v>56.821499999999993</v>
      </c>
      <c r="G71" s="134">
        <f>ROUND(F71*1.75,2)</f>
        <v>99.44</v>
      </c>
      <c r="H71" s="133">
        <f>F71*1.91*1.25</f>
        <v>135.66133124999999</v>
      </c>
      <c r="I71" s="132"/>
      <c r="J71" s="131"/>
    </row>
    <row r="72" spans="1:10" s="130" customFormat="1" x14ac:dyDescent="0.25">
      <c r="A72" s="144" t="s">
        <v>220</v>
      </c>
      <c r="B72" s="145"/>
      <c r="C72" s="137"/>
      <c r="D72" s="140" t="s">
        <v>194</v>
      </c>
      <c r="E72" s="143" t="s">
        <v>204</v>
      </c>
      <c r="F72" s="135">
        <v>28.979999999999997</v>
      </c>
      <c r="G72" s="134">
        <f>ROUND(F72*1.75,2)</f>
        <v>50.72</v>
      </c>
      <c r="H72" s="133">
        <f>F72*1.91*1.25</f>
        <v>69.189749999999989</v>
      </c>
      <c r="I72" s="132"/>
      <c r="J72" s="131"/>
    </row>
    <row r="73" spans="1:10" s="130" customFormat="1" x14ac:dyDescent="0.25">
      <c r="A73" s="144" t="s">
        <v>221</v>
      </c>
      <c r="B73" s="145"/>
      <c r="C73" s="137"/>
      <c r="D73" s="140" t="s">
        <v>194</v>
      </c>
      <c r="E73" s="143" t="s">
        <v>205</v>
      </c>
      <c r="F73" s="135">
        <v>57.959999999999994</v>
      </c>
      <c r="G73" s="134">
        <f>ROUND(F73*1.75,2)</f>
        <v>101.43</v>
      </c>
      <c r="H73" s="133">
        <f>F73*1.91*1.25</f>
        <v>138.37949999999998</v>
      </c>
      <c r="I73" s="132"/>
      <c r="J73" s="131"/>
    </row>
    <row r="74" spans="1:10" s="130" customFormat="1" x14ac:dyDescent="0.25">
      <c r="A74" s="144" t="s">
        <v>227</v>
      </c>
      <c r="B74" s="145"/>
      <c r="C74" s="137"/>
      <c r="D74" s="140" t="s">
        <v>194</v>
      </c>
      <c r="E74" s="142" t="s">
        <v>206</v>
      </c>
      <c r="F74" s="135">
        <v>85.232249999999993</v>
      </c>
      <c r="G74" s="134">
        <f>ROUND(F74*1.75,2)</f>
        <v>149.16</v>
      </c>
      <c r="H74" s="133">
        <f>F74*1.91*1.25</f>
        <v>203.49199687499998</v>
      </c>
      <c r="I74" s="132"/>
      <c r="J74" s="131"/>
    </row>
    <row r="75" spans="1:10" s="130" customFormat="1" x14ac:dyDescent="0.25">
      <c r="A75" s="144" t="s">
        <v>195</v>
      </c>
      <c r="B75" s="145"/>
      <c r="C75" s="137"/>
      <c r="D75" s="140" t="s">
        <v>194</v>
      </c>
      <c r="E75" s="142" t="s">
        <v>207</v>
      </c>
      <c r="F75" s="135">
        <v>8.5283999999999995</v>
      </c>
      <c r="G75" s="134">
        <f>ROUND(F75*1.75,2)</f>
        <v>14.92</v>
      </c>
      <c r="H75" s="133">
        <f>F75*1.91*1.25</f>
        <v>20.361554999999999</v>
      </c>
      <c r="I75" s="132"/>
      <c r="J75" s="131"/>
    </row>
    <row r="76" spans="1:10" s="130" customFormat="1" x14ac:dyDescent="0.25">
      <c r="A76" s="144" t="s">
        <v>226</v>
      </c>
      <c r="B76" s="145"/>
      <c r="C76" s="137"/>
      <c r="D76" s="140" t="s">
        <v>194</v>
      </c>
      <c r="E76" s="142" t="s">
        <v>208</v>
      </c>
      <c r="F76" s="135">
        <v>45.4572</v>
      </c>
      <c r="G76" s="134">
        <f>ROUND(F76*1.75,2)</f>
        <v>79.55</v>
      </c>
      <c r="H76" s="133">
        <f>F76*1.91*1.25</f>
        <v>108.529065</v>
      </c>
      <c r="I76" s="132"/>
      <c r="J76" s="131"/>
    </row>
    <row r="77" spans="1:10" s="130" customFormat="1" x14ac:dyDescent="0.25">
      <c r="A77" s="144" t="s">
        <v>222</v>
      </c>
      <c r="B77" s="145"/>
      <c r="C77" s="137"/>
      <c r="D77" s="140" t="s">
        <v>194</v>
      </c>
      <c r="E77" s="142" t="s">
        <v>209</v>
      </c>
      <c r="F77" s="135">
        <v>227.29634999999999</v>
      </c>
      <c r="G77" s="134">
        <f>ROUND(F77*1.75,2)</f>
        <v>397.77</v>
      </c>
      <c r="H77" s="133">
        <f>F77*1.91*1.25</f>
        <v>542.67003562499997</v>
      </c>
      <c r="I77" s="132"/>
      <c r="J77" s="131"/>
    </row>
    <row r="78" spans="1:10" s="130" customFormat="1" x14ac:dyDescent="0.25">
      <c r="A78" s="144" t="s">
        <v>223</v>
      </c>
      <c r="B78" s="145"/>
      <c r="C78" s="137"/>
      <c r="D78" s="140" t="s">
        <v>194</v>
      </c>
      <c r="E78" s="142" t="s">
        <v>210</v>
      </c>
      <c r="F78" s="135">
        <v>397.76084999999995</v>
      </c>
      <c r="G78" s="134">
        <f>ROUND(F78*1.75,2)</f>
        <v>696.08</v>
      </c>
      <c r="H78" s="133">
        <f>F78*1.91*1.25</f>
        <v>949.65402937499994</v>
      </c>
      <c r="I78" s="132"/>
      <c r="J78" s="131"/>
    </row>
    <row r="79" spans="1:10" s="130" customFormat="1" x14ac:dyDescent="0.25">
      <c r="A79" s="144" t="s">
        <v>224</v>
      </c>
      <c r="B79" s="145"/>
      <c r="C79" s="137"/>
      <c r="D79" s="140" t="s">
        <v>194</v>
      </c>
      <c r="E79" s="142" t="s">
        <v>211</v>
      </c>
      <c r="F79" s="135">
        <v>681.87869999999998</v>
      </c>
      <c r="G79" s="134">
        <f>ROUND(F79*1.75,2)</f>
        <v>1193.29</v>
      </c>
      <c r="H79" s="133">
        <f>F79*1.91*1.25</f>
        <v>1627.9853962499999</v>
      </c>
      <c r="I79" s="132"/>
      <c r="J79" s="131"/>
    </row>
    <row r="80" spans="1:10" s="130" customFormat="1" x14ac:dyDescent="0.25">
      <c r="A80" s="144" t="s">
        <v>225</v>
      </c>
      <c r="B80" s="145"/>
      <c r="C80" s="137"/>
      <c r="D80" s="140" t="s">
        <v>193</v>
      </c>
      <c r="E80" s="142" t="s">
        <v>212</v>
      </c>
      <c r="F80" s="135">
        <v>45.4572</v>
      </c>
      <c r="G80" s="134">
        <f>ROUND(F80*1.75,2)</f>
        <v>79.55</v>
      </c>
      <c r="H80" s="133">
        <f>F80*1.91*1.25</f>
        <v>108.529065</v>
      </c>
      <c r="I80" s="132"/>
      <c r="J80" s="131"/>
    </row>
    <row r="81" spans="1:15" s="130" customFormat="1" x14ac:dyDescent="0.25">
      <c r="A81" s="138"/>
      <c r="B81" s="137"/>
      <c r="C81" s="137"/>
      <c r="D81" s="136"/>
      <c r="E81" s="142"/>
      <c r="F81" s="135"/>
      <c r="G81" s="134"/>
      <c r="H81" s="133"/>
      <c r="I81" s="132"/>
      <c r="J81" s="131"/>
    </row>
    <row r="82" spans="1:15" x14ac:dyDescent="0.25">
      <c r="A82" s="102" t="s">
        <v>88</v>
      </c>
      <c r="B82" s="103"/>
      <c r="C82" s="103"/>
      <c r="D82" s="103"/>
      <c r="E82" s="103"/>
      <c r="F82" s="103"/>
      <c r="G82" s="103"/>
      <c r="H82" s="104"/>
      <c r="J82" s="66"/>
      <c r="K82" s="68"/>
      <c r="L82" s="69"/>
      <c r="M82" s="69"/>
      <c r="N82" s="69"/>
      <c r="O82" s="69"/>
    </row>
    <row r="83" spans="1:15" x14ac:dyDescent="0.25">
      <c r="A83" s="118" t="s">
        <v>89</v>
      </c>
      <c r="B83" s="119"/>
      <c r="C83" s="70"/>
      <c r="D83" s="86" t="s">
        <v>15</v>
      </c>
      <c r="E83" s="88" t="s">
        <v>90</v>
      </c>
      <c r="F83" s="112">
        <v>16</v>
      </c>
      <c r="G83" s="41">
        <f t="shared" ref="G83:G92" si="14">+F83*1.75</f>
        <v>28</v>
      </c>
      <c r="H83" s="42">
        <f t="shared" ref="H83:H92" si="15">+F83*1.91*1.25</f>
        <v>38.199999999999996</v>
      </c>
      <c r="J83" s="66"/>
      <c r="K83" s="68"/>
      <c r="L83" s="69"/>
      <c r="M83" s="69"/>
      <c r="N83" s="69"/>
      <c r="O83" s="69"/>
    </row>
    <row r="84" spans="1:15" ht="15" customHeight="1" x14ac:dyDescent="0.25">
      <c r="A84" s="118" t="s">
        <v>91</v>
      </c>
      <c r="B84" s="119"/>
      <c r="C84" s="70"/>
      <c r="D84" s="86" t="s">
        <v>15</v>
      </c>
      <c r="E84" s="88" t="s">
        <v>92</v>
      </c>
      <c r="F84" s="112">
        <v>47</v>
      </c>
      <c r="G84" s="41">
        <f t="shared" si="14"/>
        <v>82.25</v>
      </c>
      <c r="H84" s="42">
        <f t="shared" si="15"/>
        <v>112.21249999999999</v>
      </c>
      <c r="J84" s="66"/>
      <c r="K84" s="68"/>
      <c r="L84" s="69"/>
      <c r="M84" s="69"/>
      <c r="N84" s="69"/>
      <c r="O84" s="69"/>
    </row>
    <row r="85" spans="1:15" ht="15" customHeight="1" x14ac:dyDescent="0.25">
      <c r="A85" s="118" t="s">
        <v>93</v>
      </c>
      <c r="B85" s="119"/>
      <c r="C85" s="85"/>
      <c r="D85" s="86" t="s">
        <v>15</v>
      </c>
      <c r="E85" s="88" t="s">
        <v>94</v>
      </c>
      <c r="F85" s="112">
        <v>56</v>
      </c>
      <c r="G85" s="41">
        <f t="shared" si="14"/>
        <v>98</v>
      </c>
      <c r="H85" s="42">
        <f t="shared" si="15"/>
        <v>133.69999999999999</v>
      </c>
      <c r="I85" s="20"/>
      <c r="J85" s="66"/>
      <c r="K85" s="68"/>
      <c r="L85" s="69"/>
      <c r="M85" s="69"/>
      <c r="N85" s="69"/>
      <c r="O85" s="69"/>
    </row>
    <row r="86" spans="1:15" ht="15" customHeight="1" x14ac:dyDescent="0.25">
      <c r="A86" s="118" t="s">
        <v>95</v>
      </c>
      <c r="B86" s="119"/>
      <c r="C86" s="85"/>
      <c r="D86" s="86" t="s">
        <v>15</v>
      </c>
      <c r="E86" s="88" t="s">
        <v>96</v>
      </c>
      <c r="F86" s="112">
        <v>34</v>
      </c>
      <c r="G86" s="41">
        <f t="shared" si="14"/>
        <v>59.5</v>
      </c>
      <c r="H86" s="42">
        <f t="shared" si="15"/>
        <v>81.174999999999997</v>
      </c>
      <c r="I86" s="20"/>
      <c r="J86" s="66"/>
      <c r="K86" s="68"/>
      <c r="L86" s="69"/>
      <c r="M86" s="69"/>
      <c r="N86" s="69"/>
      <c r="O86" s="69"/>
    </row>
    <row r="87" spans="1:15" ht="39" customHeight="1" x14ac:dyDescent="0.25">
      <c r="A87" s="118" t="s">
        <v>97</v>
      </c>
      <c r="B87" s="119"/>
      <c r="C87" s="71" t="s">
        <v>6</v>
      </c>
      <c r="D87" s="86" t="s">
        <v>7</v>
      </c>
      <c r="E87" s="88" t="s">
        <v>98</v>
      </c>
      <c r="F87" s="112">
        <v>388</v>
      </c>
      <c r="G87" s="41">
        <f t="shared" si="14"/>
        <v>679</v>
      </c>
      <c r="H87" s="42">
        <f t="shared" si="15"/>
        <v>926.34999999999991</v>
      </c>
      <c r="I87" s="20"/>
      <c r="J87" s="66"/>
      <c r="K87" s="68"/>
      <c r="L87" s="69"/>
      <c r="M87" s="69"/>
      <c r="N87" s="69"/>
      <c r="O87" s="69"/>
    </row>
    <row r="88" spans="1:15" ht="37.5" customHeight="1" x14ac:dyDescent="0.25">
      <c r="A88" s="118" t="s">
        <v>99</v>
      </c>
      <c r="B88" s="119"/>
      <c r="C88" s="71" t="s">
        <v>6</v>
      </c>
      <c r="D88" s="86" t="s">
        <v>7</v>
      </c>
      <c r="E88" s="88" t="s">
        <v>100</v>
      </c>
      <c r="F88" s="112">
        <v>1024</v>
      </c>
      <c r="G88" s="41">
        <f t="shared" si="14"/>
        <v>1792</v>
      </c>
      <c r="H88" s="42">
        <f t="shared" si="15"/>
        <v>2444.7999999999997</v>
      </c>
      <c r="I88" s="20"/>
      <c r="J88" s="66"/>
      <c r="K88" s="68"/>
      <c r="L88" s="69"/>
      <c r="M88" s="69"/>
      <c r="N88" s="69"/>
      <c r="O88" s="69"/>
    </row>
    <row r="89" spans="1:15" ht="22.5" customHeight="1" x14ac:dyDescent="0.25">
      <c r="A89" s="118" t="s">
        <v>101</v>
      </c>
      <c r="B89" s="119"/>
      <c r="C89" s="71" t="s">
        <v>6</v>
      </c>
      <c r="D89" s="86" t="s">
        <v>7</v>
      </c>
      <c r="E89" s="88" t="s">
        <v>102</v>
      </c>
      <c r="F89" s="112">
        <v>757</v>
      </c>
      <c r="G89" s="41">
        <f t="shared" si="14"/>
        <v>1324.75</v>
      </c>
      <c r="H89" s="42">
        <f t="shared" si="15"/>
        <v>1807.3374999999999</v>
      </c>
      <c r="I89" s="20"/>
      <c r="J89" s="66"/>
      <c r="K89" s="68"/>
      <c r="L89" s="69"/>
      <c r="M89" s="69"/>
      <c r="N89" s="69"/>
      <c r="O89" s="69"/>
    </row>
    <row r="90" spans="1:15" ht="42" customHeight="1" x14ac:dyDescent="0.25">
      <c r="A90" s="118" t="s">
        <v>103</v>
      </c>
      <c r="B90" s="119"/>
      <c r="C90" s="71" t="s">
        <v>6</v>
      </c>
      <c r="D90" s="86" t="s">
        <v>7</v>
      </c>
      <c r="E90" s="88" t="s">
        <v>104</v>
      </c>
      <c r="F90" s="112">
        <v>669</v>
      </c>
      <c r="G90" s="41">
        <f t="shared" si="14"/>
        <v>1170.75</v>
      </c>
      <c r="H90" s="42">
        <f t="shared" si="15"/>
        <v>1597.2375</v>
      </c>
      <c r="I90" s="20"/>
      <c r="J90" s="66"/>
      <c r="K90" s="68"/>
      <c r="L90" s="69"/>
      <c r="M90" s="69"/>
      <c r="N90" s="69"/>
      <c r="O90" s="69"/>
    </row>
    <row r="91" spans="1:15" ht="26.25" customHeight="1" x14ac:dyDescent="0.25">
      <c r="A91" s="118" t="s">
        <v>105</v>
      </c>
      <c r="B91" s="119"/>
      <c r="C91" s="71"/>
      <c r="D91" s="86" t="s">
        <v>12</v>
      </c>
      <c r="E91" s="88" t="s">
        <v>106</v>
      </c>
      <c r="F91" s="112">
        <v>1</v>
      </c>
      <c r="G91" s="41">
        <f t="shared" si="14"/>
        <v>1.75</v>
      </c>
      <c r="H91" s="42">
        <f t="shared" si="15"/>
        <v>2.3874999999999997</v>
      </c>
      <c r="I91" s="20"/>
      <c r="J91" s="66"/>
      <c r="K91" s="68"/>
      <c r="L91" s="69"/>
      <c r="M91" s="69"/>
      <c r="N91" s="69"/>
      <c r="O91" s="69"/>
    </row>
    <row r="92" spans="1:15" ht="15" customHeight="1" x14ac:dyDescent="0.25">
      <c r="A92" s="118" t="s">
        <v>107</v>
      </c>
      <c r="B92" s="119"/>
      <c r="C92" s="85"/>
      <c r="D92" s="86" t="s">
        <v>86</v>
      </c>
      <c r="E92" s="72" t="s">
        <v>108</v>
      </c>
      <c r="F92" s="112">
        <v>155</v>
      </c>
      <c r="G92" s="41">
        <f t="shared" si="14"/>
        <v>271.25</v>
      </c>
      <c r="H92" s="42">
        <f t="shared" si="15"/>
        <v>370.0625</v>
      </c>
      <c r="I92" s="20"/>
      <c r="J92" s="66"/>
      <c r="K92" s="68"/>
      <c r="L92" s="69"/>
      <c r="M92" s="69"/>
      <c r="N92" s="69"/>
      <c r="O92" s="69"/>
    </row>
    <row r="93" spans="1:15" x14ac:dyDescent="0.25">
      <c r="A93" s="118" t="s">
        <v>109</v>
      </c>
      <c r="B93" s="119"/>
      <c r="C93" s="85"/>
      <c r="D93" s="86" t="s">
        <v>7</v>
      </c>
      <c r="E93" s="88" t="s">
        <v>110</v>
      </c>
      <c r="F93" s="49" t="s">
        <v>23</v>
      </c>
      <c r="G93" s="49" t="s">
        <v>23</v>
      </c>
      <c r="H93" s="50" t="s">
        <v>23</v>
      </c>
      <c r="I93" s="20"/>
      <c r="J93" s="66"/>
      <c r="K93" s="68"/>
      <c r="L93" s="69"/>
      <c r="M93" s="69"/>
      <c r="N93" s="69"/>
      <c r="O93" s="69"/>
    </row>
    <row r="94" spans="1:15" ht="15.75" customHeight="1" x14ac:dyDescent="0.25">
      <c r="A94" s="118" t="s">
        <v>111</v>
      </c>
      <c r="B94" s="119"/>
      <c r="C94" s="85"/>
      <c r="D94" s="86" t="s">
        <v>15</v>
      </c>
      <c r="E94" s="88" t="s">
        <v>112</v>
      </c>
      <c r="F94" s="112">
        <v>302</v>
      </c>
      <c r="G94" s="41">
        <f>+F94*1.75</f>
        <v>528.5</v>
      </c>
      <c r="H94" s="42">
        <f>+F94*1.91*1.25</f>
        <v>721.02499999999986</v>
      </c>
      <c r="J94" s="66"/>
      <c r="K94" s="68"/>
      <c r="L94" s="69"/>
      <c r="M94" s="69"/>
      <c r="N94" s="69"/>
      <c r="O94" s="69"/>
    </row>
    <row r="95" spans="1:15" x14ac:dyDescent="0.25">
      <c r="A95" s="118" t="s">
        <v>113</v>
      </c>
      <c r="B95" s="119"/>
      <c r="C95" s="85"/>
      <c r="D95" s="86" t="s">
        <v>15</v>
      </c>
      <c r="E95" s="72" t="s">
        <v>114</v>
      </c>
      <c r="F95" s="49" t="s">
        <v>23</v>
      </c>
      <c r="G95" s="49" t="s">
        <v>23</v>
      </c>
      <c r="H95" s="50" t="s">
        <v>23</v>
      </c>
      <c r="J95" s="66"/>
      <c r="K95" s="68"/>
      <c r="L95" s="69"/>
      <c r="M95" s="69"/>
      <c r="N95" s="69"/>
      <c r="O95" s="69"/>
    </row>
    <row r="96" spans="1:15" x14ac:dyDescent="0.25">
      <c r="A96" s="118" t="s">
        <v>115</v>
      </c>
      <c r="B96" s="119"/>
      <c r="C96" s="85"/>
      <c r="D96" s="86" t="s">
        <v>15</v>
      </c>
      <c r="E96" s="72" t="s">
        <v>116</v>
      </c>
      <c r="F96" s="49" t="s">
        <v>23</v>
      </c>
      <c r="G96" s="49" t="s">
        <v>23</v>
      </c>
      <c r="H96" s="50" t="s">
        <v>23</v>
      </c>
      <c r="J96" s="66"/>
      <c r="K96" s="68"/>
      <c r="L96" s="69"/>
      <c r="M96" s="69"/>
      <c r="N96" s="69"/>
      <c r="O96" s="69"/>
    </row>
    <row r="97" spans="1:15" ht="15" customHeight="1" x14ac:dyDescent="0.25">
      <c r="A97" s="118" t="s">
        <v>117</v>
      </c>
      <c r="B97" s="119"/>
      <c r="C97" s="73"/>
      <c r="D97" s="86" t="s">
        <v>15</v>
      </c>
      <c r="E97" s="72" t="s">
        <v>118</v>
      </c>
      <c r="F97" s="112">
        <v>39</v>
      </c>
      <c r="G97" s="41">
        <f t="shared" ref="G97:G98" si="16">+F97*1.75</f>
        <v>68.25</v>
      </c>
      <c r="H97" s="42">
        <f t="shared" ref="H97:H98" si="17">+F97*1.91*1.25</f>
        <v>93.112499999999997</v>
      </c>
      <c r="I97" s="21"/>
      <c r="J97" s="66"/>
      <c r="K97" s="68"/>
      <c r="L97" s="69"/>
      <c r="M97" s="69"/>
      <c r="N97" s="69"/>
      <c r="O97" s="69"/>
    </row>
    <row r="98" spans="1:15" ht="15" customHeight="1" x14ac:dyDescent="0.25">
      <c r="A98" s="118" t="s">
        <v>119</v>
      </c>
      <c r="B98" s="119"/>
      <c r="C98" s="75"/>
      <c r="D98" s="86" t="s">
        <v>15</v>
      </c>
      <c r="E98" s="72" t="s">
        <v>120</v>
      </c>
      <c r="F98" s="112">
        <v>23</v>
      </c>
      <c r="G98" s="41">
        <f t="shared" si="16"/>
        <v>40.25</v>
      </c>
      <c r="H98" s="42">
        <f t="shared" si="17"/>
        <v>54.912500000000001</v>
      </c>
      <c r="I98" s="20"/>
      <c r="J98" s="66"/>
      <c r="K98" s="68"/>
      <c r="L98" s="69"/>
      <c r="M98" s="69"/>
      <c r="N98" s="69"/>
      <c r="O98" s="69"/>
    </row>
    <row r="99" spans="1:15" x14ac:dyDescent="0.25">
      <c r="A99" s="118"/>
      <c r="B99" s="119"/>
      <c r="C99" s="75"/>
      <c r="D99" s="86"/>
      <c r="E99" s="72"/>
      <c r="F99" s="84"/>
      <c r="G99" s="53"/>
      <c r="H99" s="77"/>
      <c r="I99" s="20"/>
      <c r="J99" s="66"/>
      <c r="K99" s="68"/>
      <c r="L99" s="69"/>
      <c r="M99" s="69"/>
      <c r="N99" s="69"/>
      <c r="O99" s="69"/>
    </row>
    <row r="100" spans="1:15" ht="15" customHeight="1" x14ac:dyDescent="0.25">
      <c r="A100" s="102" t="s">
        <v>121</v>
      </c>
      <c r="B100" s="103"/>
      <c r="C100" s="103"/>
      <c r="D100" s="103"/>
      <c r="E100" s="103"/>
      <c r="F100" s="103"/>
      <c r="G100" s="103"/>
      <c r="H100" s="104"/>
      <c r="I100" s="22"/>
      <c r="J100" s="66"/>
      <c r="K100" s="68"/>
      <c r="L100" s="69"/>
      <c r="M100" s="69"/>
      <c r="N100" s="69"/>
      <c r="O100" s="69"/>
    </row>
    <row r="101" spans="1:15" ht="15" customHeight="1" x14ac:dyDescent="0.25">
      <c r="A101" s="118" t="s">
        <v>122</v>
      </c>
      <c r="B101" s="119"/>
      <c r="C101" s="23"/>
      <c r="D101" s="86" t="s">
        <v>7</v>
      </c>
      <c r="E101" s="88" t="s">
        <v>123</v>
      </c>
      <c r="F101" s="49" t="s">
        <v>23</v>
      </c>
      <c r="G101" s="49" t="s">
        <v>23</v>
      </c>
      <c r="H101" s="110" t="s">
        <v>23</v>
      </c>
      <c r="I101" s="22"/>
      <c r="J101" s="66"/>
      <c r="K101" s="68"/>
      <c r="L101" s="69"/>
      <c r="M101" s="69"/>
      <c r="N101" s="69"/>
      <c r="O101" s="69"/>
    </row>
    <row r="102" spans="1:15" ht="15" customHeight="1" x14ac:dyDescent="0.25">
      <c r="A102" s="118" t="s">
        <v>124</v>
      </c>
      <c r="B102" s="119"/>
      <c r="C102" s="23"/>
      <c r="D102" s="86" t="s">
        <v>7</v>
      </c>
      <c r="E102" s="88" t="s">
        <v>125</v>
      </c>
      <c r="F102" s="49" t="s">
        <v>23</v>
      </c>
      <c r="G102" s="49" t="s">
        <v>23</v>
      </c>
      <c r="H102" s="110" t="s">
        <v>23</v>
      </c>
      <c r="I102" s="22"/>
      <c r="J102" s="66"/>
      <c r="K102" s="68"/>
      <c r="L102" s="69"/>
      <c r="M102" s="69"/>
      <c r="N102" s="69"/>
      <c r="O102" s="69"/>
    </row>
    <row r="103" spans="1:15" ht="15" customHeight="1" x14ac:dyDescent="0.25">
      <c r="A103" s="118" t="s">
        <v>126</v>
      </c>
      <c r="B103" s="119"/>
      <c r="C103" s="23"/>
      <c r="D103" s="86" t="s">
        <v>7</v>
      </c>
      <c r="E103" s="72" t="s">
        <v>127</v>
      </c>
      <c r="F103" s="49" t="s">
        <v>23</v>
      </c>
      <c r="G103" s="49" t="s">
        <v>23</v>
      </c>
      <c r="H103" s="110" t="s">
        <v>23</v>
      </c>
      <c r="I103" s="22"/>
      <c r="J103" s="66"/>
      <c r="K103" s="68"/>
      <c r="L103" s="69"/>
      <c r="M103" s="69"/>
      <c r="N103" s="69"/>
      <c r="O103" s="69"/>
    </row>
    <row r="104" spans="1:15" x14ac:dyDescent="0.25">
      <c r="A104" s="118"/>
      <c r="B104" s="119"/>
      <c r="C104" s="23"/>
      <c r="D104" s="86"/>
      <c r="E104" s="72"/>
      <c r="F104" s="111"/>
      <c r="G104" s="111"/>
      <c r="H104" s="110"/>
      <c r="I104" s="22"/>
      <c r="J104" s="66"/>
      <c r="K104" s="68"/>
      <c r="L104" s="69"/>
      <c r="M104" s="69"/>
      <c r="N104" s="69"/>
      <c r="O104" s="69"/>
    </row>
    <row r="105" spans="1:15" x14ac:dyDescent="0.25">
      <c r="A105" s="102" t="s">
        <v>128</v>
      </c>
      <c r="B105" s="103"/>
      <c r="C105" s="103"/>
      <c r="D105" s="103"/>
      <c r="E105" s="103"/>
      <c r="F105" s="103"/>
      <c r="G105" s="103"/>
      <c r="H105" s="104"/>
      <c r="I105" s="20"/>
      <c r="J105" s="24"/>
      <c r="K105" s="68"/>
      <c r="L105" s="69"/>
      <c r="M105" s="69"/>
      <c r="N105" s="69"/>
      <c r="O105" s="69"/>
    </row>
    <row r="106" spans="1:15" ht="23.25" customHeight="1" x14ac:dyDescent="0.25">
      <c r="A106" s="118" t="s">
        <v>129</v>
      </c>
      <c r="B106" s="119"/>
      <c r="C106" s="76" t="s">
        <v>130</v>
      </c>
      <c r="D106" s="86" t="s">
        <v>86</v>
      </c>
      <c r="E106" s="88" t="s">
        <v>131</v>
      </c>
      <c r="F106" s="84" t="s">
        <v>23</v>
      </c>
      <c r="G106" s="84" t="s">
        <v>23</v>
      </c>
      <c r="H106" s="91" t="s">
        <v>23</v>
      </c>
      <c r="I106" s="25"/>
      <c r="J106" s="24"/>
      <c r="K106" s="68"/>
      <c r="L106" s="69"/>
      <c r="M106" s="69"/>
      <c r="N106" s="69"/>
      <c r="O106" s="69"/>
    </row>
    <row r="107" spans="1:15" ht="15" customHeight="1" x14ac:dyDescent="0.25">
      <c r="A107" s="118" t="s">
        <v>132</v>
      </c>
      <c r="B107" s="119"/>
      <c r="C107" s="70"/>
      <c r="D107" s="86" t="s">
        <v>86</v>
      </c>
      <c r="E107" s="88" t="s">
        <v>133</v>
      </c>
      <c r="F107" s="112">
        <v>31</v>
      </c>
      <c r="G107" s="41">
        <f t="shared" ref="G107:G108" si="18">+F107*1.75</f>
        <v>54.25</v>
      </c>
      <c r="H107" s="42">
        <f t="shared" ref="H107:H108" si="19">+F107*1.91*1.25</f>
        <v>74.012500000000003</v>
      </c>
      <c r="I107" s="25"/>
      <c r="J107" s="70"/>
      <c r="K107" s="55"/>
      <c r="L107" s="69"/>
      <c r="M107" s="69"/>
      <c r="N107" s="69"/>
      <c r="O107" s="69"/>
    </row>
    <row r="108" spans="1:15" x14ac:dyDescent="0.25">
      <c r="A108" s="118" t="s">
        <v>134</v>
      </c>
      <c r="B108" s="119"/>
      <c r="C108" s="70"/>
      <c r="D108" s="86" t="s">
        <v>86</v>
      </c>
      <c r="E108" s="88" t="s">
        <v>134</v>
      </c>
      <c r="F108" s="112">
        <v>31</v>
      </c>
      <c r="G108" s="41">
        <f t="shared" si="18"/>
        <v>54.25</v>
      </c>
      <c r="H108" s="42">
        <f t="shared" si="19"/>
        <v>74.012500000000003</v>
      </c>
      <c r="I108" s="25"/>
      <c r="J108" s="70"/>
      <c r="K108" s="55"/>
      <c r="L108" s="69"/>
      <c r="M108" s="69"/>
      <c r="N108" s="69"/>
      <c r="O108" s="69"/>
    </row>
    <row r="109" spans="1:15" x14ac:dyDescent="0.25">
      <c r="A109" s="118" t="s">
        <v>135</v>
      </c>
      <c r="B109" s="119"/>
      <c r="C109" s="72"/>
      <c r="D109" s="86" t="s">
        <v>15</v>
      </c>
      <c r="E109" s="88" t="s">
        <v>136</v>
      </c>
      <c r="F109" s="84" t="s">
        <v>23</v>
      </c>
      <c r="G109" s="74" t="s">
        <v>23</v>
      </c>
      <c r="H109" s="78" t="s">
        <v>23</v>
      </c>
      <c r="I109" s="22"/>
      <c r="J109" s="66"/>
      <c r="K109" s="54"/>
      <c r="L109" s="69"/>
      <c r="M109" s="69"/>
      <c r="N109" s="69"/>
      <c r="O109" s="69"/>
    </row>
    <row r="110" spans="1:15" x14ac:dyDescent="0.25">
      <c r="A110" s="118"/>
      <c r="B110" s="119"/>
      <c r="C110" s="72"/>
      <c r="D110" s="86"/>
      <c r="E110" s="72"/>
      <c r="F110" s="74"/>
      <c r="G110" s="74"/>
      <c r="H110" s="78"/>
      <c r="I110" s="22"/>
      <c r="J110" s="66"/>
      <c r="K110" s="54"/>
      <c r="L110" s="69"/>
      <c r="M110" s="69"/>
      <c r="N110" s="69"/>
      <c r="O110" s="69"/>
    </row>
    <row r="111" spans="1:15" x14ac:dyDescent="0.25">
      <c r="A111" s="102" t="s">
        <v>137</v>
      </c>
      <c r="B111" s="103"/>
      <c r="C111" s="103"/>
      <c r="D111" s="103"/>
      <c r="E111" s="103"/>
      <c r="F111" s="103"/>
      <c r="G111" s="103"/>
      <c r="H111" s="104"/>
      <c r="I111" s="20"/>
      <c r="J111" s="66"/>
      <c r="K111" s="68"/>
      <c r="L111" s="69"/>
      <c r="M111" s="69"/>
      <c r="N111" s="69"/>
      <c r="O111" s="69"/>
    </row>
    <row r="112" spans="1:15" ht="21" customHeight="1" x14ac:dyDescent="0.25">
      <c r="A112" s="118" t="s">
        <v>138</v>
      </c>
      <c r="B112" s="119"/>
      <c r="C112" s="89"/>
      <c r="D112" s="86" t="s">
        <v>15</v>
      </c>
      <c r="E112" s="88" t="s">
        <v>139</v>
      </c>
      <c r="F112" s="112">
        <v>14</v>
      </c>
      <c r="G112" s="41">
        <f t="shared" ref="G112:G116" si="20">+F112*1.75</f>
        <v>24.5</v>
      </c>
      <c r="H112" s="42">
        <f t="shared" ref="H112:H117" si="21">+F112*1.91*1.25</f>
        <v>33.424999999999997</v>
      </c>
      <c r="I112" s="26"/>
      <c r="J112" s="66"/>
      <c r="K112" s="68"/>
      <c r="L112" s="69"/>
      <c r="M112" s="69"/>
      <c r="N112" s="69"/>
      <c r="O112" s="69"/>
    </row>
    <row r="113" spans="1:15" ht="18.75" customHeight="1" x14ac:dyDescent="0.25">
      <c r="A113" s="118" t="s">
        <v>140</v>
      </c>
      <c r="B113" s="119"/>
      <c r="C113" s="90"/>
      <c r="D113" s="86" t="s">
        <v>15</v>
      </c>
      <c r="E113" s="88" t="s">
        <v>141</v>
      </c>
      <c r="F113" s="112">
        <v>16</v>
      </c>
      <c r="G113" s="41">
        <f t="shared" si="20"/>
        <v>28</v>
      </c>
      <c r="H113" s="42">
        <f t="shared" si="21"/>
        <v>38.199999999999996</v>
      </c>
      <c r="I113" s="26"/>
      <c r="J113" s="66"/>
      <c r="K113" s="68"/>
      <c r="L113" s="69"/>
      <c r="M113" s="69"/>
      <c r="N113" s="69"/>
      <c r="O113" s="69"/>
    </row>
    <row r="114" spans="1:15" ht="27" customHeight="1" x14ac:dyDescent="0.25">
      <c r="A114" s="120" t="s">
        <v>142</v>
      </c>
      <c r="B114" s="121"/>
      <c r="C114" s="90"/>
      <c r="D114" s="86" t="s">
        <v>15</v>
      </c>
      <c r="E114" s="88" t="s">
        <v>143</v>
      </c>
      <c r="F114" s="112">
        <v>37</v>
      </c>
      <c r="G114" s="41">
        <f t="shared" si="20"/>
        <v>64.75</v>
      </c>
      <c r="H114" s="42">
        <f t="shared" si="21"/>
        <v>88.337500000000006</v>
      </c>
      <c r="I114" s="26"/>
      <c r="J114" s="66"/>
      <c r="K114" s="68"/>
      <c r="L114" s="69"/>
      <c r="M114" s="69"/>
      <c r="N114" s="69"/>
      <c r="O114" s="69"/>
    </row>
    <row r="115" spans="1:15" ht="30.6" customHeight="1" x14ac:dyDescent="0.25">
      <c r="A115" s="120" t="s">
        <v>162</v>
      </c>
      <c r="B115" s="121"/>
      <c r="C115" s="90"/>
      <c r="D115" s="87" t="s">
        <v>15</v>
      </c>
      <c r="E115" s="88" t="s">
        <v>163</v>
      </c>
      <c r="F115" s="112">
        <v>40</v>
      </c>
      <c r="G115" s="41">
        <f t="shared" si="20"/>
        <v>70</v>
      </c>
      <c r="H115" s="42">
        <f t="shared" si="21"/>
        <v>95.499999999999986</v>
      </c>
      <c r="I115" s="26"/>
      <c r="J115" s="66"/>
      <c r="K115" s="68"/>
      <c r="L115" s="69"/>
      <c r="M115" s="69"/>
      <c r="N115" s="69"/>
      <c r="O115" s="69"/>
    </row>
    <row r="116" spans="1:15" ht="30" customHeight="1" x14ac:dyDescent="0.25">
      <c r="A116" s="120" t="s">
        <v>144</v>
      </c>
      <c r="B116" s="121"/>
      <c r="C116" s="90"/>
      <c r="D116" s="87" t="s">
        <v>15</v>
      </c>
      <c r="E116" s="88" t="s">
        <v>145</v>
      </c>
      <c r="F116" s="112">
        <v>51</v>
      </c>
      <c r="G116" s="41">
        <f t="shared" si="20"/>
        <v>89.25</v>
      </c>
      <c r="H116" s="42">
        <f t="shared" si="21"/>
        <v>121.76249999999999</v>
      </c>
      <c r="I116" s="26"/>
      <c r="J116" s="66"/>
      <c r="K116" s="68"/>
      <c r="L116" s="69"/>
      <c r="M116" s="69"/>
      <c r="N116" s="69"/>
      <c r="O116" s="69"/>
    </row>
    <row r="117" spans="1:15" ht="15" customHeight="1" x14ac:dyDescent="0.25">
      <c r="A117" s="120" t="s">
        <v>146</v>
      </c>
      <c r="B117" s="121"/>
      <c r="C117" s="90"/>
      <c r="D117" s="87" t="s">
        <v>15</v>
      </c>
      <c r="E117" s="88" t="s">
        <v>147</v>
      </c>
      <c r="F117" s="112">
        <v>26</v>
      </c>
      <c r="G117" s="41">
        <f>+F117*1.75</f>
        <v>45.5</v>
      </c>
      <c r="H117" s="42">
        <f t="shared" si="21"/>
        <v>62.074999999999996</v>
      </c>
      <c r="I117" s="20"/>
      <c r="J117" s="66"/>
      <c r="K117" s="68"/>
      <c r="L117" s="69"/>
      <c r="M117" s="69"/>
      <c r="N117" s="69"/>
      <c r="O117" s="69"/>
    </row>
    <row r="118" spans="1:15" x14ac:dyDescent="0.25">
      <c r="A118" s="118" t="s">
        <v>148</v>
      </c>
      <c r="B118" s="119"/>
      <c r="C118" s="85"/>
      <c r="D118" s="86" t="s">
        <v>15</v>
      </c>
      <c r="E118" s="88" t="s">
        <v>149</v>
      </c>
      <c r="F118" s="84" t="s">
        <v>23</v>
      </c>
      <c r="G118" s="84" t="s">
        <v>23</v>
      </c>
      <c r="H118" s="91" t="s">
        <v>23</v>
      </c>
      <c r="J118" s="66"/>
      <c r="K118" s="68"/>
      <c r="L118" s="69"/>
      <c r="M118" s="69"/>
      <c r="N118" s="69"/>
      <c r="O118" s="69"/>
    </row>
    <row r="119" spans="1:15" ht="15.6" customHeight="1" x14ac:dyDescent="0.25">
      <c r="A119" s="118" t="s">
        <v>150</v>
      </c>
      <c r="B119" s="119"/>
      <c r="C119" s="85"/>
      <c r="D119" s="86" t="s">
        <v>15</v>
      </c>
      <c r="E119" s="88" t="s">
        <v>151</v>
      </c>
      <c r="F119" s="84" t="s">
        <v>23</v>
      </c>
      <c r="G119" s="84" t="s">
        <v>23</v>
      </c>
      <c r="H119" s="91" t="s">
        <v>23</v>
      </c>
      <c r="J119" s="66"/>
      <c r="K119" s="68"/>
      <c r="L119" s="69"/>
      <c r="M119" s="69"/>
      <c r="N119" s="69"/>
      <c r="O119" s="69"/>
    </row>
    <row r="120" spans="1:15" ht="15.6" customHeight="1" x14ac:dyDescent="0.25">
      <c r="A120" s="118" t="s">
        <v>152</v>
      </c>
      <c r="B120" s="119"/>
      <c r="C120" s="85"/>
      <c r="D120" s="86" t="s">
        <v>15</v>
      </c>
      <c r="E120" s="88" t="s">
        <v>153</v>
      </c>
      <c r="F120" s="84" t="s">
        <v>23</v>
      </c>
      <c r="G120" s="84" t="s">
        <v>23</v>
      </c>
      <c r="H120" s="91" t="s">
        <v>23</v>
      </c>
      <c r="J120" s="66"/>
      <c r="K120" s="68"/>
      <c r="L120" s="69"/>
      <c r="M120" s="69"/>
      <c r="N120" s="69"/>
      <c r="O120" s="69"/>
    </row>
    <row r="121" spans="1:15" ht="15.6" customHeight="1" x14ac:dyDescent="0.25">
      <c r="A121" s="96"/>
      <c r="B121" s="97"/>
      <c r="C121" s="85"/>
      <c r="D121" s="86"/>
      <c r="E121" s="88"/>
      <c r="F121" s="84"/>
      <c r="G121" s="84"/>
      <c r="H121" s="91"/>
      <c r="J121" s="66"/>
      <c r="K121" s="68"/>
      <c r="L121" s="69"/>
      <c r="M121" s="69"/>
      <c r="N121" s="69"/>
      <c r="O121" s="69"/>
    </row>
    <row r="122" spans="1:15" x14ac:dyDescent="0.25">
      <c r="A122" s="102" t="s">
        <v>154</v>
      </c>
      <c r="B122" s="103"/>
      <c r="C122" s="103"/>
      <c r="D122" s="103"/>
      <c r="E122" s="103"/>
      <c r="F122" s="103"/>
      <c r="G122" s="103"/>
      <c r="H122" s="104"/>
      <c r="J122" s="66"/>
      <c r="K122" s="68"/>
      <c r="L122" s="69"/>
      <c r="M122" s="69"/>
      <c r="N122" s="69"/>
      <c r="O122" s="69"/>
    </row>
    <row r="123" spans="1:15" ht="15" customHeight="1" x14ac:dyDescent="0.25">
      <c r="A123" s="122" t="s">
        <v>177</v>
      </c>
      <c r="B123" s="123"/>
      <c r="C123" s="27"/>
      <c r="D123" s="28" t="s">
        <v>155</v>
      </c>
      <c r="E123" s="29" t="s">
        <v>156</v>
      </c>
      <c r="F123" s="116">
        <v>52</v>
      </c>
      <c r="G123" s="82">
        <f>+F123*1.75</f>
        <v>91</v>
      </c>
      <c r="H123" s="83">
        <f>+F123*1.91*1.25</f>
        <v>124.14999999999999</v>
      </c>
      <c r="J123" s="70"/>
      <c r="K123" s="68"/>
      <c r="L123" s="69"/>
      <c r="M123" s="69"/>
      <c r="N123" s="69"/>
      <c r="O123" s="69"/>
    </row>
    <row r="124" spans="1:15" x14ac:dyDescent="0.25">
      <c r="A124" s="30"/>
      <c r="B124" s="31"/>
      <c r="C124" s="32"/>
      <c r="D124" s="33"/>
      <c r="E124" s="31"/>
      <c r="F124" s="34"/>
      <c r="G124" s="34"/>
      <c r="H124" s="35"/>
      <c r="J124" s="68"/>
      <c r="K124" s="68"/>
      <c r="L124" s="69"/>
      <c r="M124" s="69"/>
      <c r="N124" s="69"/>
      <c r="O124" s="69"/>
    </row>
    <row r="125" spans="1:15" x14ac:dyDescent="0.25">
      <c r="A125" s="30"/>
      <c r="B125" s="36"/>
      <c r="C125" s="37"/>
      <c r="D125" s="38"/>
      <c r="E125" s="36"/>
      <c r="F125" s="39"/>
      <c r="G125" s="39"/>
      <c r="H125" s="39"/>
      <c r="J125" s="68"/>
      <c r="K125" s="68"/>
      <c r="L125" s="69"/>
      <c r="M125" s="69"/>
      <c r="N125" s="69"/>
      <c r="O125" s="69"/>
    </row>
    <row r="126" spans="1:15" x14ac:dyDescent="0.25">
      <c r="F126" s="117"/>
      <c r="G126" s="117"/>
      <c r="H126" s="117"/>
      <c r="I126" s="117"/>
    </row>
  </sheetData>
  <sheetProtection algorithmName="SHA-512" hashValue="z5CKb+brlo2vm57imFXvnt+dvtzZK4PXPJ83/D7WNmNzaNyCBy3lRaZX7Es6Zpwfkw+NmJF4f6TKd+4ZO0tosQ==" saltValue="6xWfGhMF7sNw3cQlVNN9QA==" spinCount="100000" sheet="1" objects="1" scenarios="1"/>
  <mergeCells count="85">
    <mergeCell ref="A84:B84"/>
    <mergeCell ref="A83:B83"/>
    <mergeCell ref="A45:B45"/>
    <mergeCell ref="A58:B58"/>
    <mergeCell ref="A62:B62"/>
    <mergeCell ref="A59:B59"/>
    <mergeCell ref="A60:B60"/>
    <mergeCell ref="A61:B61"/>
    <mergeCell ref="A15:B15"/>
    <mergeCell ref="A16:B16"/>
    <mergeCell ref="A17:B17"/>
    <mergeCell ref="A18:B18"/>
    <mergeCell ref="A10:B10"/>
    <mergeCell ref="A12:B12"/>
    <mergeCell ref="A13:B13"/>
    <mergeCell ref="A14:B14"/>
    <mergeCell ref="A24:B24"/>
    <mergeCell ref="A19:B19"/>
    <mergeCell ref="A23:B23"/>
    <mergeCell ref="A31:B31"/>
    <mergeCell ref="A27:B27"/>
    <mergeCell ref="A28:B28"/>
    <mergeCell ref="A29:B29"/>
    <mergeCell ref="A30:B30"/>
    <mergeCell ref="A20:B20"/>
    <mergeCell ref="A21:B21"/>
    <mergeCell ref="A22:B22"/>
    <mergeCell ref="A36:B36"/>
    <mergeCell ref="A37:B37"/>
    <mergeCell ref="A41:B41"/>
    <mergeCell ref="A32:B32"/>
    <mergeCell ref="A33:B33"/>
    <mergeCell ref="A34:B34"/>
    <mergeCell ref="A35:B35"/>
    <mergeCell ref="A38:B38"/>
    <mergeCell ref="A39:B39"/>
    <mergeCell ref="A40:B40"/>
    <mergeCell ref="A42:B42"/>
    <mergeCell ref="A55:B55"/>
    <mergeCell ref="A56:B56"/>
    <mergeCell ref="A57:B57"/>
    <mergeCell ref="A50:B50"/>
    <mergeCell ref="A51:B51"/>
    <mergeCell ref="A52:B52"/>
    <mergeCell ref="A53:B53"/>
    <mergeCell ref="A54:B54"/>
    <mergeCell ref="A46:B46"/>
    <mergeCell ref="A47:B47"/>
    <mergeCell ref="A48:B48"/>
    <mergeCell ref="A49:B49"/>
    <mergeCell ref="A44:B44"/>
    <mergeCell ref="A91:B91"/>
    <mergeCell ref="A88:B88"/>
    <mergeCell ref="A89:B89"/>
    <mergeCell ref="A90:B90"/>
    <mergeCell ref="A85:B85"/>
    <mergeCell ref="A86:B86"/>
    <mergeCell ref="A87:B87"/>
    <mergeCell ref="A92:B92"/>
    <mergeCell ref="A93:B93"/>
    <mergeCell ref="A99:B99"/>
    <mergeCell ref="A101:B101"/>
    <mergeCell ref="A104:B104"/>
    <mergeCell ref="A103:B103"/>
    <mergeCell ref="A94:B94"/>
    <mergeCell ref="A95:B95"/>
    <mergeCell ref="A96:B96"/>
    <mergeCell ref="A97:B97"/>
    <mergeCell ref="A98:B98"/>
    <mergeCell ref="A102:B102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0:B110"/>
    <mergeCell ref="A123:B123"/>
    <mergeCell ref="A116:B116"/>
    <mergeCell ref="A117:B117"/>
    <mergeCell ref="A118:B118"/>
    <mergeCell ref="A119:B119"/>
    <mergeCell ref="A120:B120"/>
  </mergeCells>
  <pageMargins left="0.45" right="0.2" top="0.25" bottom="0.5" header="0.3" footer="0.3"/>
  <pageSetup scale="5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Virology YR60</vt:lpstr>
      <vt:lpstr>'Virology YR60'!Print_Area</vt:lpstr>
      <vt:lpstr>'Virology YR60'!Print_Titles</vt:lpstr>
    </vt:vector>
  </TitlesOfParts>
  <Company>OHSU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Conner</dc:creator>
  <cp:lastModifiedBy>waddells</cp:lastModifiedBy>
  <cp:lastPrinted>2018-04-26T16:35:32Z</cp:lastPrinted>
  <dcterms:created xsi:type="dcterms:W3CDTF">2015-08-18T21:00:55Z</dcterms:created>
  <dcterms:modified xsi:type="dcterms:W3CDTF">2019-05-19T23:47:30Z</dcterms:modified>
</cp:coreProperties>
</file>